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5255" windowHeight="6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64" i="1"/>
  <c r="K63"/>
  <c r="K62"/>
  <c r="D67"/>
  <c r="D54"/>
  <c r="E67"/>
  <c r="E54"/>
  <c r="K61"/>
  <c r="F67"/>
  <c r="F54"/>
  <c r="K60"/>
  <c r="G67"/>
  <c r="G54"/>
  <c r="K59"/>
  <c r="H67"/>
  <c r="H54"/>
  <c r="F40"/>
  <c r="I67"/>
  <c r="I59"/>
  <c r="I60"/>
  <c r="I61"/>
  <c r="I62"/>
  <c r="I63"/>
  <c r="I64"/>
  <c r="I65"/>
  <c r="I66"/>
  <c r="I58"/>
  <c r="I54"/>
  <c r="I46"/>
  <c r="I47"/>
  <c r="I48"/>
  <c r="I49"/>
  <c r="I50"/>
  <c r="I51"/>
  <c r="I52"/>
  <c r="I53"/>
  <c r="I45"/>
  <c r="E40"/>
  <c r="G40"/>
  <c r="H40"/>
  <c r="D40"/>
  <c r="I36"/>
  <c r="I32"/>
  <c r="I33"/>
  <c r="I34"/>
  <c r="I35"/>
  <c r="I37"/>
  <c r="I38"/>
  <c r="I31"/>
  <c r="H32" l="1"/>
  <c r="H33"/>
  <c r="H34"/>
  <c r="H35"/>
  <c r="H36"/>
  <c r="H37"/>
  <c r="H38"/>
  <c r="H39"/>
  <c r="G32"/>
  <c r="G33"/>
  <c r="G34"/>
  <c r="G35"/>
  <c r="G36"/>
  <c r="G37"/>
  <c r="G38"/>
  <c r="G39"/>
  <c r="F32"/>
  <c r="F33"/>
  <c r="F34"/>
  <c r="F35"/>
  <c r="F36"/>
  <c r="F37"/>
  <c r="F38"/>
  <c r="F39"/>
  <c r="E32"/>
  <c r="E33"/>
  <c r="E34"/>
  <c r="E35"/>
  <c r="E36"/>
  <c r="E37"/>
  <c r="E38"/>
  <c r="E39"/>
  <c r="D32"/>
  <c r="D33"/>
  <c r="D34"/>
  <c r="D35"/>
  <c r="D36"/>
  <c r="D37"/>
  <c r="D38"/>
  <c r="D39"/>
  <c r="D52" l="1"/>
  <c r="D50"/>
  <c r="D47"/>
  <c r="D49"/>
  <c r="D48"/>
  <c r="D53"/>
  <c r="D51"/>
  <c r="D46"/>
  <c r="H65"/>
  <c r="H63"/>
  <c r="H60"/>
  <c r="H62"/>
  <c r="H61"/>
  <c r="H66"/>
  <c r="H64"/>
  <c r="H59"/>
  <c r="H58"/>
  <c r="H52"/>
  <c r="H50"/>
  <c r="H47"/>
  <c r="H49"/>
  <c r="H48"/>
  <c r="H53"/>
  <c r="H51"/>
  <c r="H46"/>
  <c r="H45"/>
  <c r="H31"/>
  <c r="D31"/>
  <c r="E31"/>
  <c r="F31"/>
  <c r="G31"/>
  <c r="G65"/>
  <c r="G63"/>
  <c r="G60"/>
  <c r="G62"/>
  <c r="G61"/>
  <c r="G66"/>
  <c r="G64"/>
  <c r="G59"/>
  <c r="G58"/>
  <c r="F65"/>
  <c r="F63"/>
  <c r="F60"/>
  <c r="F62"/>
  <c r="F61"/>
  <c r="F66"/>
  <c r="F64"/>
  <c r="F59"/>
  <c r="F58"/>
  <c r="E65"/>
  <c r="E63"/>
  <c r="E60"/>
  <c r="E62"/>
  <c r="E61"/>
  <c r="E66"/>
  <c r="E64"/>
  <c r="E59"/>
  <c r="E58"/>
  <c r="D65"/>
  <c r="D63"/>
  <c r="D60"/>
  <c r="D62"/>
  <c r="D61"/>
  <c r="D66"/>
  <c r="D64"/>
  <c r="D59"/>
  <c r="D58"/>
  <c r="G52"/>
  <c r="G50"/>
  <c r="G47"/>
  <c r="G49"/>
  <c r="G48"/>
  <c r="G53"/>
  <c r="G51"/>
  <c r="G46"/>
  <c r="G45"/>
  <c r="F52"/>
  <c r="F50"/>
  <c r="F47"/>
  <c r="F49"/>
  <c r="F48"/>
  <c r="F53"/>
  <c r="F51"/>
  <c r="F46"/>
  <c r="F45"/>
  <c r="E52"/>
  <c r="E50"/>
  <c r="E47"/>
  <c r="E49"/>
  <c r="E48"/>
  <c r="E53"/>
  <c r="E51"/>
  <c r="E46"/>
  <c r="E45"/>
  <c r="D45"/>
</calcChain>
</file>

<file path=xl/sharedStrings.xml><?xml version="1.0" encoding="utf-8"?>
<sst xmlns="http://schemas.openxmlformats.org/spreadsheetml/2006/main" count="82" uniqueCount="45">
  <si>
    <t>Велес</t>
  </si>
  <si>
    <t>Градско</t>
  </si>
  <si>
    <t>Демир Капија</t>
  </si>
  <si>
    <t xml:space="preserve">Неготино </t>
  </si>
  <si>
    <t>Чашка</t>
  </si>
  <si>
    <t>Свети Николе</t>
  </si>
  <si>
    <t>Лозово</t>
  </si>
  <si>
    <t>Росоман</t>
  </si>
  <si>
    <t>Кавадарци</t>
  </si>
  <si>
    <t>Планиран буџет 2013 (денари)</t>
  </si>
  <si>
    <t>Планиран буџет 2014 (денари)</t>
  </si>
  <si>
    <t>Планиран буџет 2015 (денари)</t>
  </si>
  <si>
    <t>Планиран буџет 2016 (денари)</t>
  </si>
  <si>
    <t>Планиран буџет 2017 (денари)</t>
  </si>
  <si>
    <t>Реализиран буџет 2014 (денари)</t>
  </si>
  <si>
    <t>Реализиран буџет 2015 (денари)</t>
  </si>
  <si>
    <t>Реализиран буџет 2016 (денари)</t>
  </si>
  <si>
    <t>Планиран буџет 2013 (евра)</t>
  </si>
  <si>
    <t>Планиран буџет 2014 (евра)</t>
  </si>
  <si>
    <t>Планиран буџет 2015 (евра)</t>
  </si>
  <si>
    <t>Планиран буџет 2016 (евра)</t>
  </si>
  <si>
    <t>Планиран буџет 2017(евра)</t>
  </si>
  <si>
    <t>Реализиран буџет 2013 (евра)</t>
  </si>
  <si>
    <t>Реализиран буџет 2014 (евра)</t>
  </si>
  <si>
    <t>Реализиран буџет 2015 (евра)</t>
  </si>
  <si>
    <t>Реализиран буџет 2016 (евра)</t>
  </si>
  <si>
    <t>Реализиран буџет 2017 (евра)</t>
  </si>
  <si>
    <t>Реализиран буџет 2017 (денари)</t>
  </si>
  <si>
    <t>Реализиран буџет 2013 (денари)</t>
  </si>
  <si>
    <t>Процент на реализација на буџетите на општините од Вардарски плански регион од 2013 до 2017 година</t>
  </si>
  <si>
    <t>Планиран буџет на општините од Вардарски плански регион од 2013 до 2017 година (изразен во денари)</t>
  </si>
  <si>
    <t>Реализиран буџет на општините од Вардарски плански регион од 2013 до 2017 година (изразен во денари)</t>
  </si>
  <si>
    <t>Планиран буџет на општините од Вардарски плански регион од 2013 до 2017 година (изразен во евра)</t>
  </si>
  <si>
    <t>Реализиран буџет на општините од Вардарски плански регион од 2013 до 2017 година (изразен во евра)</t>
  </si>
  <si>
    <t>ПРОСЕК ПО ОПШТИНА</t>
  </si>
  <si>
    <t>ПРОСЕК НА РЕГИОН</t>
  </si>
  <si>
    <t>*со црвена боја се обележани општините кои имаат просек на реализација под регионалниот просек, а со зелена тие што имаат процент на реализација над регионалниот просек</t>
  </si>
  <si>
    <t>Година</t>
  </si>
  <si>
    <t>Разлика помеѓу планиран и реализиран буџет за сите општини од ВПР</t>
  </si>
  <si>
    <t>ВКУПНО ЗА РЕГИОН</t>
  </si>
  <si>
    <t>Разлика во планиран буџет (2017-2013)</t>
  </si>
  <si>
    <t>Разлика во реализиран буџет (2017-2013)</t>
  </si>
  <si>
    <t xml:space="preserve"> (2017-2013)</t>
  </si>
  <si>
    <t xml:space="preserve">Графички приказ на реализиран буџет на општините од Вардарски плански регион (2013-2017)
</t>
  </si>
  <si>
    <t xml:space="preserve">Графички приказ на планиран буџет на општините од Вардарски плански регион (2013-2017)
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</si>
</sst>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b/>
      <sz val="12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</cellStyleXfs>
  <cellXfs count="70">
    <xf numFmtId="0" fontId="0" fillId="0" borderId="0" xfId="0"/>
    <xf numFmtId="0" fontId="2" fillId="0" borderId="0" xfId="4" applyFont="1" applyBorder="1" applyAlignment="1">
      <alignment horizontal="center"/>
    </xf>
    <xf numFmtId="0" fontId="0" fillId="0" borderId="0" xfId="0" applyBorder="1"/>
    <xf numFmtId="0" fontId="1" fillId="0" borderId="0" xfId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1" applyFont="1" applyBorder="1"/>
    <xf numFmtId="164" fontId="0" fillId="0" borderId="0" xfId="0" applyNumberFormat="1" applyBorder="1"/>
    <xf numFmtId="164" fontId="0" fillId="0" borderId="0" xfId="0" applyNumberFormat="1" applyFill="1" applyBorder="1"/>
    <xf numFmtId="0" fontId="0" fillId="0" borderId="0" xfId="0" applyFont="1"/>
    <xf numFmtId="0" fontId="0" fillId="0" borderId="1" xfId="0" applyFont="1" applyBorder="1"/>
    <xf numFmtId="0" fontId="0" fillId="0" borderId="0" xfId="0" applyFont="1" applyBorder="1"/>
    <xf numFmtId="0" fontId="0" fillId="0" borderId="7" xfId="0" applyFont="1" applyBorder="1"/>
    <xf numFmtId="1" fontId="0" fillId="0" borderId="0" xfId="0" applyNumberFormat="1" applyFont="1"/>
    <xf numFmtId="1" fontId="0" fillId="0" borderId="1" xfId="0" applyNumberFormat="1" applyFont="1" applyBorder="1"/>
    <xf numFmtId="1" fontId="0" fillId="0" borderId="7" xfId="0" applyNumberFormat="1" applyFont="1" applyBorder="1"/>
    <xf numFmtId="164" fontId="0" fillId="0" borderId="0" xfId="0" applyNumberFormat="1" applyFont="1" applyBorder="1"/>
    <xf numFmtId="0" fontId="8" fillId="0" borderId="3" xfId="1" applyFont="1" applyBorder="1" applyAlignment="1">
      <alignment horizontal="center"/>
    </xf>
    <xf numFmtId="0" fontId="9" fillId="0" borderId="4" xfId="6" applyFont="1" applyBorder="1" applyAlignment="1">
      <alignment horizontal="center"/>
    </xf>
    <xf numFmtId="0" fontId="9" fillId="0" borderId="4" xfId="4" applyFont="1" applyBorder="1" applyAlignment="1">
      <alignment horizontal="center"/>
    </xf>
    <xf numFmtId="0" fontId="9" fillId="0" borderId="1" xfId="4" applyFont="1" applyBorder="1" applyAlignment="1">
      <alignment horizontal="center"/>
    </xf>
    <xf numFmtId="0" fontId="8" fillId="0" borderId="5" xfId="1" applyFont="1" applyBorder="1"/>
    <xf numFmtId="0" fontId="8" fillId="0" borderId="2" xfId="6" applyFont="1" applyBorder="1"/>
    <xf numFmtId="0" fontId="8" fillId="0" borderId="2" xfId="4" applyFont="1" applyBorder="1"/>
    <xf numFmtId="1" fontId="8" fillId="0" borderId="1" xfId="4" applyNumberFormat="1" applyFont="1" applyBorder="1"/>
    <xf numFmtId="0" fontId="8" fillId="0" borderId="6" xfId="1" applyFont="1" applyBorder="1"/>
    <xf numFmtId="0" fontId="8" fillId="0" borderId="1" xfId="6" applyFont="1" applyBorder="1"/>
    <xf numFmtId="0" fontId="8" fillId="0" borderId="1" xfId="4" applyFont="1" applyBorder="1"/>
    <xf numFmtId="0" fontId="0" fillId="0" borderId="0" xfId="1" applyFont="1" applyBorder="1"/>
    <xf numFmtId="0" fontId="0" fillId="0" borderId="0" xfId="0" applyFont="1" applyAlignment="1">
      <alignment horizontal="center"/>
    </xf>
    <xf numFmtId="0" fontId="0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1" applyFont="1" applyBorder="1"/>
    <xf numFmtId="0" fontId="0" fillId="0" borderId="7" xfId="1" applyFont="1" applyBorder="1"/>
    <xf numFmtId="1" fontId="8" fillId="0" borderId="2" xfId="6" applyNumberFormat="1" applyFont="1" applyBorder="1"/>
    <xf numFmtId="1" fontId="8" fillId="0" borderId="2" xfId="4" applyNumberFormat="1" applyFont="1" applyBorder="1"/>
    <xf numFmtId="0" fontId="8" fillId="0" borderId="0" xfId="1" applyFont="1" applyBorder="1"/>
    <xf numFmtId="0" fontId="0" fillId="0" borderId="8" xfId="0" applyBorder="1"/>
    <xf numFmtId="0" fontId="3" fillId="0" borderId="0" xfId="1" applyFont="1" applyBorder="1" applyAlignment="1">
      <alignment horizontal="center"/>
    </xf>
    <xf numFmtId="0" fontId="8" fillId="0" borderId="2" xfId="4" applyFont="1" applyBorder="1" applyAlignment="1">
      <alignment horizontal="right"/>
    </xf>
    <xf numFmtId="164" fontId="0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/>
    <xf numFmtId="0" fontId="0" fillId="2" borderId="0" xfId="0" applyFill="1" applyAlignment="1"/>
    <xf numFmtId="0" fontId="10" fillId="0" borderId="0" xfId="0" applyFont="1" applyBorder="1"/>
    <xf numFmtId="0" fontId="7" fillId="0" borderId="0" xfId="0" applyFont="1"/>
    <xf numFmtId="0" fontId="7" fillId="0" borderId="0" xfId="0" applyFont="1" applyBorder="1"/>
    <xf numFmtId="0" fontId="10" fillId="0" borderId="0" xfId="0" applyFont="1"/>
    <xf numFmtId="0" fontId="0" fillId="0" borderId="1" xfId="0" applyBorder="1" applyAlignment="1">
      <alignment horizontal="center"/>
    </xf>
    <xf numFmtId="1" fontId="0" fillId="0" borderId="0" xfId="0" applyNumberFormat="1" applyFont="1" applyBorder="1"/>
    <xf numFmtId="1" fontId="11" fillId="0" borderId="1" xfId="0" applyNumberFormat="1" applyFont="1" applyBorder="1"/>
    <xf numFmtId="1" fontId="12" fillId="0" borderId="1" xfId="0" applyNumberFormat="1" applyFont="1" applyBorder="1"/>
    <xf numFmtId="1" fontId="0" fillId="0" borderId="1" xfId="0" applyNumberFormat="1" applyBorder="1"/>
    <xf numFmtId="1" fontId="8" fillId="0" borderId="1" xfId="0" applyNumberFormat="1" applyFont="1" applyBorder="1"/>
    <xf numFmtId="0" fontId="8" fillId="2" borderId="7" xfId="1" applyFont="1" applyFill="1" applyBorder="1"/>
    <xf numFmtId="1" fontId="0" fillId="0" borderId="0" xfId="0" applyNumberFormat="1"/>
    <xf numFmtId="1" fontId="0" fillId="0" borderId="0" xfId="0" applyNumberFormat="1" applyFill="1" applyBorder="1"/>
    <xf numFmtId="0" fontId="0" fillId="0" borderId="1" xfId="1" applyFont="1" applyBorder="1"/>
    <xf numFmtId="1" fontId="0" fillId="2" borderId="1" xfId="0" applyNumberFormat="1" applyFill="1" applyBorder="1"/>
    <xf numFmtId="0" fontId="0" fillId="0" borderId="1" xfId="0" applyBorder="1" applyAlignment="1">
      <alignment horizontal="right"/>
    </xf>
    <xf numFmtId="0" fontId="8" fillId="0" borderId="0" xfId="1" applyFont="1" applyBorder="1" applyAlignment="1">
      <alignment wrapText="1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1" applyFont="1" applyBorder="1" applyAlignment="1"/>
    <xf numFmtId="0" fontId="0" fillId="0" borderId="0" xfId="0" applyBorder="1" applyAlignment="1"/>
    <xf numFmtId="2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2" borderId="0" xfId="0" applyFill="1" applyBorder="1"/>
  </cellXfs>
  <cellStyles count="10">
    <cellStyle name="Normal" xfId="0" builtinId="0"/>
    <cellStyle name="Normal 2" xfId="1"/>
    <cellStyle name="Normal 2 2" xfId="2"/>
    <cellStyle name="Normal 2 3" xfId="3"/>
    <cellStyle name="Normal 2 3 2" xfId="5"/>
    <cellStyle name="Normal 2 3 3" xfId="9"/>
    <cellStyle name="Normal 2 4" xfId="7"/>
    <cellStyle name="Normal 2 5" xfId="8"/>
    <cellStyle name="Normal 3" xfId="4"/>
    <cellStyle name="Normal 4" xfId="6"/>
  </cellStyles>
  <dxfs count="0"/>
  <tableStyles count="0" defaultTableStyle="TableStyleMedium9" defaultPivotStyle="PivotStyleLight16"/>
  <colors>
    <mruColors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660608011732775"/>
          <c:y val="5.2111714191065923E-2"/>
          <c:w val="0.6310031433464347"/>
          <c:h val="0.80399943939046714"/>
        </c:manualLayout>
      </c:layout>
      <c:lineChart>
        <c:grouping val="standard"/>
        <c:ser>
          <c:idx val="0"/>
          <c:order val="0"/>
          <c:tx>
            <c:strRef>
              <c:f>Sheet1!$C$58</c:f>
              <c:strCache>
                <c:ptCount val="1"/>
                <c:pt idx="0">
                  <c:v>Велес</c:v>
                </c:pt>
              </c:strCache>
            </c:strRef>
          </c:tx>
          <c:marker>
            <c:symbol val="none"/>
          </c:marker>
          <c:cat>
            <c:strRef>
              <c:f>Sheet1!$D$57:$H$57</c:f>
              <c:strCache>
                <c:ptCount val="5"/>
                <c:pt idx="0">
                  <c:v>Реализиран буџет 2013 (евра)</c:v>
                </c:pt>
                <c:pt idx="1">
                  <c:v>Реализиран буџет 2014 (евра)</c:v>
                </c:pt>
                <c:pt idx="2">
                  <c:v>Реализиран буџет 2015 (евра)</c:v>
                </c:pt>
                <c:pt idx="3">
                  <c:v>Реализиран буџет 2016 (евра)</c:v>
                </c:pt>
                <c:pt idx="4">
                  <c:v>Реализиран буџет 2017 (евра)</c:v>
                </c:pt>
              </c:strCache>
            </c:strRef>
          </c:cat>
          <c:val>
            <c:numRef>
              <c:f>Sheet1!$D$58:$H$58</c:f>
              <c:numCache>
                <c:formatCode>0</c:formatCode>
                <c:ptCount val="5"/>
                <c:pt idx="0">
                  <c:v>9988768.3739837389</c:v>
                </c:pt>
                <c:pt idx="1">
                  <c:v>10436528.601626016</c:v>
                </c:pt>
                <c:pt idx="2">
                  <c:v>10647250.016260162</c:v>
                </c:pt>
                <c:pt idx="3">
                  <c:v>10885988.308943089</c:v>
                </c:pt>
                <c:pt idx="4">
                  <c:v>10504723.528455285</c:v>
                </c:pt>
              </c:numCache>
            </c:numRef>
          </c:val>
        </c:ser>
        <c:ser>
          <c:idx val="1"/>
          <c:order val="1"/>
          <c:tx>
            <c:strRef>
              <c:f>Sheet1!$C$59</c:f>
              <c:strCache>
                <c:ptCount val="1"/>
                <c:pt idx="0">
                  <c:v>Кавадарци</c:v>
                </c:pt>
              </c:strCache>
            </c:strRef>
          </c:tx>
          <c:marker>
            <c:symbol val="none"/>
          </c:marker>
          <c:cat>
            <c:strRef>
              <c:f>Sheet1!$D$57:$H$57</c:f>
              <c:strCache>
                <c:ptCount val="5"/>
                <c:pt idx="0">
                  <c:v>Реализиран буџет 2013 (евра)</c:v>
                </c:pt>
                <c:pt idx="1">
                  <c:v>Реализиран буџет 2014 (евра)</c:v>
                </c:pt>
                <c:pt idx="2">
                  <c:v>Реализиран буџет 2015 (евра)</c:v>
                </c:pt>
                <c:pt idx="3">
                  <c:v>Реализиран буџет 2016 (евра)</c:v>
                </c:pt>
                <c:pt idx="4">
                  <c:v>Реализиран буџет 2017 (евра)</c:v>
                </c:pt>
              </c:strCache>
            </c:strRef>
          </c:cat>
          <c:val>
            <c:numRef>
              <c:f>Sheet1!$D$59:$H$59</c:f>
              <c:numCache>
                <c:formatCode>0</c:formatCode>
                <c:ptCount val="5"/>
                <c:pt idx="0">
                  <c:v>8039117.5934959352</c:v>
                </c:pt>
                <c:pt idx="1">
                  <c:v>8416874.2113821134</c:v>
                </c:pt>
                <c:pt idx="2">
                  <c:v>8717255.8861788623</c:v>
                </c:pt>
                <c:pt idx="3">
                  <c:v>9542717.1707317065</c:v>
                </c:pt>
                <c:pt idx="4">
                  <c:v>9319098.991869919</c:v>
                </c:pt>
              </c:numCache>
            </c:numRef>
          </c:val>
        </c:ser>
        <c:ser>
          <c:idx val="2"/>
          <c:order val="2"/>
          <c:tx>
            <c:strRef>
              <c:f>Sheet1!$C$60</c:f>
              <c:strCache>
                <c:ptCount val="1"/>
                <c:pt idx="0">
                  <c:v>Неготино </c:v>
                </c:pt>
              </c:strCache>
            </c:strRef>
          </c:tx>
          <c:marker>
            <c:symbol val="none"/>
          </c:marker>
          <c:cat>
            <c:strRef>
              <c:f>Sheet1!$D$57:$H$57</c:f>
              <c:strCache>
                <c:ptCount val="5"/>
                <c:pt idx="0">
                  <c:v>Реализиран буџет 2013 (евра)</c:v>
                </c:pt>
                <c:pt idx="1">
                  <c:v>Реализиран буџет 2014 (евра)</c:v>
                </c:pt>
                <c:pt idx="2">
                  <c:v>Реализиран буџет 2015 (евра)</c:v>
                </c:pt>
                <c:pt idx="3">
                  <c:v>Реализиран буџет 2016 (евра)</c:v>
                </c:pt>
                <c:pt idx="4">
                  <c:v>Реализиран буџет 2017 (евра)</c:v>
                </c:pt>
              </c:strCache>
            </c:strRef>
          </c:cat>
          <c:val>
            <c:numRef>
              <c:f>Sheet1!$D$60:$H$60</c:f>
              <c:numCache>
                <c:formatCode>0</c:formatCode>
                <c:ptCount val="5"/>
                <c:pt idx="0">
                  <c:v>4210955.4959349595</c:v>
                </c:pt>
                <c:pt idx="1">
                  <c:v>4450855.658536585</c:v>
                </c:pt>
                <c:pt idx="2">
                  <c:v>4005316.2601626017</c:v>
                </c:pt>
                <c:pt idx="3">
                  <c:v>5352230.8455284555</c:v>
                </c:pt>
                <c:pt idx="4">
                  <c:v>4403908.3902439028</c:v>
                </c:pt>
              </c:numCache>
            </c:numRef>
          </c:val>
        </c:ser>
        <c:ser>
          <c:idx val="3"/>
          <c:order val="3"/>
          <c:tx>
            <c:strRef>
              <c:f>Sheet1!$C$61</c:f>
              <c:strCache>
                <c:ptCount val="1"/>
                <c:pt idx="0">
                  <c:v>Свети Николе</c:v>
                </c:pt>
              </c:strCache>
            </c:strRef>
          </c:tx>
          <c:marker>
            <c:symbol val="none"/>
          </c:marker>
          <c:cat>
            <c:strRef>
              <c:f>Sheet1!$D$57:$H$57</c:f>
              <c:strCache>
                <c:ptCount val="5"/>
                <c:pt idx="0">
                  <c:v>Реализиран буџет 2013 (евра)</c:v>
                </c:pt>
                <c:pt idx="1">
                  <c:v>Реализиран буџет 2014 (евра)</c:v>
                </c:pt>
                <c:pt idx="2">
                  <c:v>Реализиран буџет 2015 (евра)</c:v>
                </c:pt>
                <c:pt idx="3">
                  <c:v>Реализиран буџет 2016 (евра)</c:v>
                </c:pt>
                <c:pt idx="4">
                  <c:v>Реализиран буџет 2017 (евра)</c:v>
                </c:pt>
              </c:strCache>
            </c:strRef>
          </c:cat>
          <c:val>
            <c:numRef>
              <c:f>Sheet1!$D$61:$H$61</c:f>
              <c:numCache>
                <c:formatCode>0</c:formatCode>
                <c:ptCount val="5"/>
                <c:pt idx="0">
                  <c:v>3486195.7886178861</c:v>
                </c:pt>
                <c:pt idx="1">
                  <c:v>3714983.1707317075</c:v>
                </c:pt>
                <c:pt idx="2">
                  <c:v>4621220.4552845526</c:v>
                </c:pt>
                <c:pt idx="3">
                  <c:v>4604497.1707317075</c:v>
                </c:pt>
                <c:pt idx="4">
                  <c:v>4597652.7154471548</c:v>
                </c:pt>
              </c:numCache>
            </c:numRef>
          </c:val>
        </c:ser>
        <c:ser>
          <c:idx val="4"/>
          <c:order val="4"/>
          <c:tx>
            <c:strRef>
              <c:f>Sheet1!$C$62</c:f>
              <c:strCache>
                <c:ptCount val="1"/>
                <c:pt idx="0">
                  <c:v>Чашка</c:v>
                </c:pt>
              </c:strCache>
            </c:strRef>
          </c:tx>
          <c:marker>
            <c:symbol val="none"/>
          </c:marker>
          <c:cat>
            <c:strRef>
              <c:f>Sheet1!$D$57:$H$57</c:f>
              <c:strCache>
                <c:ptCount val="5"/>
                <c:pt idx="0">
                  <c:v>Реализиран буџет 2013 (евра)</c:v>
                </c:pt>
                <c:pt idx="1">
                  <c:v>Реализиран буџет 2014 (евра)</c:v>
                </c:pt>
                <c:pt idx="2">
                  <c:v>Реализиран буџет 2015 (евра)</c:v>
                </c:pt>
                <c:pt idx="3">
                  <c:v>Реализиран буџет 2016 (евра)</c:v>
                </c:pt>
                <c:pt idx="4">
                  <c:v>Реализиран буџет 2017 (евра)</c:v>
                </c:pt>
              </c:strCache>
            </c:strRef>
          </c:cat>
          <c:val>
            <c:numRef>
              <c:f>Sheet1!$D$62:$H$62</c:f>
              <c:numCache>
                <c:formatCode>0</c:formatCode>
                <c:ptCount val="5"/>
                <c:pt idx="0">
                  <c:v>1535616.9918699188</c:v>
                </c:pt>
                <c:pt idx="1">
                  <c:v>2180011.5609756098</c:v>
                </c:pt>
                <c:pt idx="2">
                  <c:v>2077203.0081300812</c:v>
                </c:pt>
                <c:pt idx="3">
                  <c:v>1765999.2845528456</c:v>
                </c:pt>
                <c:pt idx="4">
                  <c:v>1762502.1951219512</c:v>
                </c:pt>
              </c:numCache>
            </c:numRef>
          </c:val>
        </c:ser>
        <c:ser>
          <c:idx val="5"/>
          <c:order val="5"/>
          <c:tx>
            <c:strRef>
              <c:f>Sheet1!$C$63</c:f>
              <c:strCache>
                <c:ptCount val="1"/>
                <c:pt idx="0">
                  <c:v>Демир Капија</c:v>
                </c:pt>
              </c:strCache>
            </c:strRef>
          </c:tx>
          <c:marker>
            <c:symbol val="none"/>
          </c:marker>
          <c:cat>
            <c:strRef>
              <c:f>Sheet1!$D$57:$H$57</c:f>
              <c:strCache>
                <c:ptCount val="5"/>
                <c:pt idx="0">
                  <c:v>Реализиран буџет 2013 (евра)</c:v>
                </c:pt>
                <c:pt idx="1">
                  <c:v>Реализиран буџет 2014 (евра)</c:v>
                </c:pt>
                <c:pt idx="2">
                  <c:v>Реализиран буџет 2015 (евра)</c:v>
                </c:pt>
                <c:pt idx="3">
                  <c:v>Реализиран буџет 2016 (евра)</c:v>
                </c:pt>
                <c:pt idx="4">
                  <c:v>Реализиран буџет 2017 (евра)</c:v>
                </c:pt>
              </c:strCache>
            </c:strRef>
          </c:cat>
          <c:val>
            <c:numRef>
              <c:f>Sheet1!$D$63:$H$63</c:f>
              <c:numCache>
                <c:formatCode>0</c:formatCode>
                <c:ptCount val="5"/>
                <c:pt idx="0">
                  <c:v>1339698.1951219512</c:v>
                </c:pt>
                <c:pt idx="1">
                  <c:v>1123802.3577235772</c:v>
                </c:pt>
                <c:pt idx="2">
                  <c:v>1381381.1382113821</c:v>
                </c:pt>
                <c:pt idx="3">
                  <c:v>1295476.8292682928</c:v>
                </c:pt>
                <c:pt idx="4">
                  <c:v>1642359.3821138211</c:v>
                </c:pt>
              </c:numCache>
            </c:numRef>
          </c:val>
        </c:ser>
        <c:ser>
          <c:idx val="6"/>
          <c:order val="6"/>
          <c:tx>
            <c:strRef>
              <c:f>Sheet1!$C$64</c:f>
              <c:strCache>
                <c:ptCount val="1"/>
                <c:pt idx="0">
                  <c:v>Росоман</c:v>
                </c:pt>
              </c:strCache>
            </c:strRef>
          </c:tx>
          <c:marker>
            <c:symbol val="none"/>
          </c:marker>
          <c:cat>
            <c:strRef>
              <c:f>Sheet1!$D$57:$H$57</c:f>
              <c:strCache>
                <c:ptCount val="5"/>
                <c:pt idx="0">
                  <c:v>Реализиран буџет 2013 (евра)</c:v>
                </c:pt>
                <c:pt idx="1">
                  <c:v>Реализиран буџет 2014 (евра)</c:v>
                </c:pt>
                <c:pt idx="2">
                  <c:v>Реализиран буџет 2015 (евра)</c:v>
                </c:pt>
                <c:pt idx="3">
                  <c:v>Реализиран буџет 2016 (евра)</c:v>
                </c:pt>
                <c:pt idx="4">
                  <c:v>Реализиран буџет 2017 (евра)</c:v>
                </c:pt>
              </c:strCache>
            </c:strRef>
          </c:cat>
          <c:val>
            <c:numRef>
              <c:f>Sheet1!$D$64:$H$64</c:f>
              <c:numCache>
                <c:formatCode>0</c:formatCode>
                <c:ptCount val="5"/>
                <c:pt idx="0">
                  <c:v>874101.54471544712</c:v>
                </c:pt>
                <c:pt idx="1">
                  <c:v>821757.02439024393</c:v>
                </c:pt>
                <c:pt idx="2">
                  <c:v>1018670.1463414634</c:v>
                </c:pt>
                <c:pt idx="3">
                  <c:v>952132.55284552847</c:v>
                </c:pt>
                <c:pt idx="4">
                  <c:v>1282510.7479674798</c:v>
                </c:pt>
              </c:numCache>
            </c:numRef>
          </c:val>
        </c:ser>
        <c:ser>
          <c:idx val="7"/>
          <c:order val="7"/>
          <c:tx>
            <c:strRef>
              <c:f>Sheet1!$C$65</c:f>
              <c:strCache>
                <c:ptCount val="1"/>
                <c:pt idx="0">
                  <c:v>Градско</c:v>
                </c:pt>
              </c:strCache>
            </c:strRef>
          </c:tx>
          <c:marker>
            <c:symbol val="none"/>
          </c:marker>
          <c:cat>
            <c:strRef>
              <c:f>Sheet1!$D$57:$H$57</c:f>
              <c:strCache>
                <c:ptCount val="5"/>
                <c:pt idx="0">
                  <c:v>Реализиран буџет 2013 (евра)</c:v>
                </c:pt>
                <c:pt idx="1">
                  <c:v>Реализиран буџет 2014 (евра)</c:v>
                </c:pt>
                <c:pt idx="2">
                  <c:v>Реализиран буџет 2015 (евра)</c:v>
                </c:pt>
                <c:pt idx="3">
                  <c:v>Реализиран буџет 2016 (евра)</c:v>
                </c:pt>
                <c:pt idx="4">
                  <c:v>Реализиран буџет 2017 (евра)</c:v>
                </c:pt>
              </c:strCache>
            </c:strRef>
          </c:cat>
          <c:val>
            <c:numRef>
              <c:f>Sheet1!$D$65:$H$65</c:f>
              <c:numCache>
                <c:formatCode>0</c:formatCode>
                <c:ptCount val="5"/>
                <c:pt idx="0">
                  <c:v>720864.53658536589</c:v>
                </c:pt>
                <c:pt idx="1">
                  <c:v>976110.56910569104</c:v>
                </c:pt>
                <c:pt idx="2">
                  <c:v>922862.47154471546</c:v>
                </c:pt>
                <c:pt idx="3">
                  <c:v>800320.91056910565</c:v>
                </c:pt>
                <c:pt idx="4">
                  <c:v>1024527.0243902439</c:v>
                </c:pt>
              </c:numCache>
            </c:numRef>
          </c:val>
        </c:ser>
        <c:ser>
          <c:idx val="8"/>
          <c:order val="8"/>
          <c:tx>
            <c:strRef>
              <c:f>Sheet1!$C$66</c:f>
              <c:strCache>
                <c:ptCount val="1"/>
                <c:pt idx="0">
                  <c:v>Лозово</c:v>
                </c:pt>
              </c:strCache>
            </c:strRef>
          </c:tx>
          <c:marker>
            <c:symbol val="none"/>
          </c:marker>
          <c:cat>
            <c:strRef>
              <c:f>Sheet1!$D$57:$H$57</c:f>
              <c:strCache>
                <c:ptCount val="5"/>
                <c:pt idx="0">
                  <c:v>Реализиран буџет 2013 (евра)</c:v>
                </c:pt>
                <c:pt idx="1">
                  <c:v>Реализиран буџет 2014 (евра)</c:v>
                </c:pt>
                <c:pt idx="2">
                  <c:v>Реализиран буџет 2015 (евра)</c:v>
                </c:pt>
                <c:pt idx="3">
                  <c:v>Реализиран буџет 2016 (евра)</c:v>
                </c:pt>
                <c:pt idx="4">
                  <c:v>Реализиран буџет 2017 (евра)</c:v>
                </c:pt>
              </c:strCache>
            </c:strRef>
          </c:cat>
          <c:val>
            <c:numRef>
              <c:f>Sheet1!$D$66:$H$66</c:f>
              <c:numCache>
                <c:formatCode>0</c:formatCode>
                <c:ptCount val="5"/>
                <c:pt idx="0">
                  <c:v>538881.26829268294</c:v>
                </c:pt>
                <c:pt idx="1">
                  <c:v>488091.8699186992</c:v>
                </c:pt>
                <c:pt idx="2">
                  <c:v>703095.15447154467</c:v>
                </c:pt>
                <c:pt idx="3">
                  <c:v>559028.2601626016</c:v>
                </c:pt>
                <c:pt idx="4">
                  <c:v>655851.08943089435</c:v>
                </c:pt>
              </c:numCache>
            </c:numRef>
          </c:val>
        </c:ser>
        <c:marker val="1"/>
        <c:axId val="76881280"/>
        <c:axId val="76899456"/>
      </c:lineChart>
      <c:catAx>
        <c:axId val="76881280"/>
        <c:scaling>
          <c:orientation val="minMax"/>
        </c:scaling>
        <c:axPos val="b"/>
        <c:tickLblPos val="nextTo"/>
        <c:crossAx val="76899456"/>
        <c:crosses val="autoZero"/>
        <c:auto val="1"/>
        <c:lblAlgn val="ctr"/>
        <c:lblOffset val="100"/>
      </c:catAx>
      <c:valAx>
        <c:axId val="76899456"/>
        <c:scaling>
          <c:orientation val="minMax"/>
        </c:scaling>
        <c:axPos val="l"/>
        <c:majorGridlines/>
        <c:numFmt formatCode="0" sourceLinked="1"/>
        <c:tickLblPos val="nextTo"/>
        <c:crossAx val="768812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2949147499245"/>
          <c:y val="4.993029359702137E-2"/>
          <c:w val="0.63241204396176065"/>
          <c:h val="0.8122041140206312"/>
        </c:manualLayout>
      </c:layout>
      <c:lineChart>
        <c:grouping val="standard"/>
        <c:ser>
          <c:idx val="0"/>
          <c:order val="0"/>
          <c:tx>
            <c:strRef>
              <c:f>Sheet1!$C$45</c:f>
              <c:strCache>
                <c:ptCount val="1"/>
                <c:pt idx="0">
                  <c:v>Велес</c:v>
                </c:pt>
              </c:strCache>
            </c:strRef>
          </c:tx>
          <c:marker>
            <c:symbol val="none"/>
          </c:marker>
          <c:cat>
            <c:strRef>
              <c:f>Sheet1!$D$44:$H$44</c:f>
              <c:strCache>
                <c:ptCount val="5"/>
                <c:pt idx="0">
                  <c:v>Планиран буџет 2013 (евра)</c:v>
                </c:pt>
                <c:pt idx="1">
                  <c:v>Планиран буџет 2014 (евра)</c:v>
                </c:pt>
                <c:pt idx="2">
                  <c:v>Планиран буџет 2015 (евра)</c:v>
                </c:pt>
                <c:pt idx="3">
                  <c:v>Планиран буџет 2016 (евра)</c:v>
                </c:pt>
                <c:pt idx="4">
                  <c:v>Планиран буџет 2017(евра)</c:v>
                </c:pt>
              </c:strCache>
            </c:strRef>
          </c:cat>
          <c:val>
            <c:numRef>
              <c:f>Sheet1!$D$45:$H$45</c:f>
              <c:numCache>
                <c:formatCode>0</c:formatCode>
                <c:ptCount val="5"/>
                <c:pt idx="0">
                  <c:v>12007561.49593496</c:v>
                </c:pt>
                <c:pt idx="1">
                  <c:v>12981015.821138211</c:v>
                </c:pt>
                <c:pt idx="2">
                  <c:v>14029896.56910569</c:v>
                </c:pt>
                <c:pt idx="3">
                  <c:v>15164072.910569105</c:v>
                </c:pt>
                <c:pt idx="4">
                  <c:v>15663312.926829269</c:v>
                </c:pt>
              </c:numCache>
            </c:numRef>
          </c:val>
        </c:ser>
        <c:ser>
          <c:idx val="1"/>
          <c:order val="1"/>
          <c:tx>
            <c:strRef>
              <c:f>Sheet1!$C$46</c:f>
              <c:strCache>
                <c:ptCount val="1"/>
                <c:pt idx="0">
                  <c:v>Кавадарци</c:v>
                </c:pt>
              </c:strCache>
            </c:strRef>
          </c:tx>
          <c:marker>
            <c:symbol val="none"/>
          </c:marker>
          <c:cat>
            <c:strRef>
              <c:f>Sheet1!$D$44:$H$44</c:f>
              <c:strCache>
                <c:ptCount val="5"/>
                <c:pt idx="0">
                  <c:v>Планиран буџет 2013 (евра)</c:v>
                </c:pt>
                <c:pt idx="1">
                  <c:v>Планиран буџет 2014 (евра)</c:v>
                </c:pt>
                <c:pt idx="2">
                  <c:v>Планиран буџет 2015 (евра)</c:v>
                </c:pt>
                <c:pt idx="3">
                  <c:v>Планиран буџет 2016 (евра)</c:v>
                </c:pt>
                <c:pt idx="4">
                  <c:v>Планиран буџет 2017(евра)</c:v>
                </c:pt>
              </c:strCache>
            </c:strRef>
          </c:cat>
          <c:val>
            <c:numRef>
              <c:f>Sheet1!$D$46:$H$46</c:f>
              <c:numCache>
                <c:formatCode>0</c:formatCode>
                <c:ptCount val="5"/>
                <c:pt idx="0">
                  <c:v>10196227.642276423</c:v>
                </c:pt>
                <c:pt idx="1">
                  <c:v>10711869.918699186</c:v>
                </c:pt>
                <c:pt idx="2">
                  <c:v>10870325.203252032</c:v>
                </c:pt>
                <c:pt idx="3">
                  <c:v>12724975.609756097</c:v>
                </c:pt>
                <c:pt idx="4">
                  <c:v>12400585.365853658</c:v>
                </c:pt>
              </c:numCache>
            </c:numRef>
          </c:val>
        </c:ser>
        <c:ser>
          <c:idx val="2"/>
          <c:order val="2"/>
          <c:tx>
            <c:strRef>
              <c:f>Sheet1!$C$47</c:f>
              <c:strCache>
                <c:ptCount val="1"/>
                <c:pt idx="0">
                  <c:v>Неготино </c:v>
                </c:pt>
              </c:strCache>
            </c:strRef>
          </c:tx>
          <c:marker>
            <c:symbol val="none"/>
          </c:marker>
          <c:cat>
            <c:strRef>
              <c:f>Sheet1!$D$44:$H$44</c:f>
              <c:strCache>
                <c:ptCount val="5"/>
                <c:pt idx="0">
                  <c:v>Планиран буџет 2013 (евра)</c:v>
                </c:pt>
                <c:pt idx="1">
                  <c:v>Планиран буџет 2014 (евра)</c:v>
                </c:pt>
                <c:pt idx="2">
                  <c:v>Планиран буџет 2015 (евра)</c:v>
                </c:pt>
                <c:pt idx="3">
                  <c:v>Планиран буџет 2016 (евра)</c:v>
                </c:pt>
                <c:pt idx="4">
                  <c:v>Планиран буџет 2017(евра)</c:v>
                </c:pt>
              </c:strCache>
            </c:strRef>
          </c:cat>
          <c:val>
            <c:numRef>
              <c:f>Sheet1!$D$47:$H$47</c:f>
              <c:numCache>
                <c:formatCode>0</c:formatCode>
                <c:ptCount val="5"/>
                <c:pt idx="0">
                  <c:v>5673826.5528455283</c:v>
                </c:pt>
                <c:pt idx="1">
                  <c:v>5881479.674796748</c:v>
                </c:pt>
                <c:pt idx="2">
                  <c:v>6352536.5853658533</c:v>
                </c:pt>
                <c:pt idx="3">
                  <c:v>9561707.3170731701</c:v>
                </c:pt>
                <c:pt idx="4">
                  <c:v>8454552.8455284555</c:v>
                </c:pt>
              </c:numCache>
            </c:numRef>
          </c:val>
        </c:ser>
        <c:ser>
          <c:idx val="3"/>
          <c:order val="3"/>
          <c:tx>
            <c:strRef>
              <c:f>Sheet1!$C$48</c:f>
              <c:strCache>
                <c:ptCount val="1"/>
                <c:pt idx="0">
                  <c:v>Свети Николе</c:v>
                </c:pt>
              </c:strCache>
            </c:strRef>
          </c:tx>
          <c:marker>
            <c:symbol val="none"/>
          </c:marker>
          <c:cat>
            <c:strRef>
              <c:f>Sheet1!$D$44:$H$44</c:f>
              <c:strCache>
                <c:ptCount val="5"/>
                <c:pt idx="0">
                  <c:v>Планиран буџет 2013 (евра)</c:v>
                </c:pt>
                <c:pt idx="1">
                  <c:v>Планиран буџет 2014 (евра)</c:v>
                </c:pt>
                <c:pt idx="2">
                  <c:v>Планиран буџет 2015 (евра)</c:v>
                </c:pt>
                <c:pt idx="3">
                  <c:v>Планиран буџет 2016 (евра)</c:v>
                </c:pt>
                <c:pt idx="4">
                  <c:v>Планиран буџет 2017(евра)</c:v>
                </c:pt>
              </c:strCache>
            </c:strRef>
          </c:cat>
          <c:val>
            <c:numRef>
              <c:f>Sheet1!$D$48:$H$48</c:f>
              <c:numCache>
                <c:formatCode>0</c:formatCode>
                <c:ptCount val="5"/>
                <c:pt idx="0">
                  <c:v>3809062.4227642277</c:v>
                </c:pt>
                <c:pt idx="1">
                  <c:v>4778911.7235772358</c:v>
                </c:pt>
                <c:pt idx="2">
                  <c:v>5494054.5040650405</c:v>
                </c:pt>
                <c:pt idx="3">
                  <c:v>5706828.6341463411</c:v>
                </c:pt>
                <c:pt idx="4">
                  <c:v>6568155.5284552844</c:v>
                </c:pt>
              </c:numCache>
            </c:numRef>
          </c:val>
        </c:ser>
        <c:ser>
          <c:idx val="4"/>
          <c:order val="4"/>
          <c:tx>
            <c:strRef>
              <c:f>Sheet1!$C$49</c:f>
              <c:strCache>
                <c:ptCount val="1"/>
                <c:pt idx="0">
                  <c:v>Чашка</c:v>
                </c:pt>
              </c:strCache>
            </c:strRef>
          </c:tx>
          <c:marker>
            <c:symbol val="none"/>
          </c:marker>
          <c:cat>
            <c:strRef>
              <c:f>Sheet1!$D$44:$H$44</c:f>
              <c:strCache>
                <c:ptCount val="5"/>
                <c:pt idx="0">
                  <c:v>Планиран буџет 2013 (евра)</c:v>
                </c:pt>
                <c:pt idx="1">
                  <c:v>Планиран буџет 2014 (евра)</c:v>
                </c:pt>
                <c:pt idx="2">
                  <c:v>Планиран буџет 2015 (евра)</c:v>
                </c:pt>
                <c:pt idx="3">
                  <c:v>Планиран буџет 2016 (евра)</c:v>
                </c:pt>
                <c:pt idx="4">
                  <c:v>Планиран буџет 2017(евра)</c:v>
                </c:pt>
              </c:strCache>
            </c:strRef>
          </c:cat>
          <c:val>
            <c:numRef>
              <c:f>Sheet1!$D$49:$H$49</c:f>
              <c:numCache>
                <c:formatCode>0</c:formatCode>
                <c:ptCount val="5"/>
                <c:pt idx="0">
                  <c:v>1860834.3902439023</c:v>
                </c:pt>
                <c:pt idx="1">
                  <c:v>2768817.4308943087</c:v>
                </c:pt>
                <c:pt idx="2">
                  <c:v>2662153.2520325202</c:v>
                </c:pt>
                <c:pt idx="3">
                  <c:v>2374421.6097560977</c:v>
                </c:pt>
                <c:pt idx="4">
                  <c:v>2386235.8048780486</c:v>
                </c:pt>
              </c:numCache>
            </c:numRef>
          </c:val>
        </c:ser>
        <c:ser>
          <c:idx val="5"/>
          <c:order val="5"/>
          <c:tx>
            <c:strRef>
              <c:f>Sheet1!$C$50</c:f>
              <c:strCache>
                <c:ptCount val="1"/>
                <c:pt idx="0">
                  <c:v>Демир Капија</c:v>
                </c:pt>
              </c:strCache>
            </c:strRef>
          </c:tx>
          <c:marker>
            <c:symbol val="none"/>
          </c:marker>
          <c:cat>
            <c:strRef>
              <c:f>Sheet1!$D$44:$H$44</c:f>
              <c:strCache>
                <c:ptCount val="5"/>
                <c:pt idx="0">
                  <c:v>Планиран буџет 2013 (евра)</c:v>
                </c:pt>
                <c:pt idx="1">
                  <c:v>Планиран буџет 2014 (евра)</c:v>
                </c:pt>
                <c:pt idx="2">
                  <c:v>Планиран буџет 2015 (евра)</c:v>
                </c:pt>
                <c:pt idx="3">
                  <c:v>Планиран буџет 2016 (евра)</c:v>
                </c:pt>
                <c:pt idx="4">
                  <c:v>Планиран буџет 2017(евра)</c:v>
                </c:pt>
              </c:strCache>
            </c:strRef>
          </c:cat>
          <c:val>
            <c:numRef>
              <c:f>Sheet1!$D$50:$H$50</c:f>
              <c:numCache>
                <c:formatCode>0</c:formatCode>
                <c:ptCount val="5"/>
                <c:pt idx="0">
                  <c:v>2071851.6910569107</c:v>
                </c:pt>
                <c:pt idx="1">
                  <c:v>1989645.2032520326</c:v>
                </c:pt>
                <c:pt idx="2">
                  <c:v>2213499.4634146341</c:v>
                </c:pt>
                <c:pt idx="3">
                  <c:v>3338474.162601626</c:v>
                </c:pt>
                <c:pt idx="4">
                  <c:v>3353879.9837398375</c:v>
                </c:pt>
              </c:numCache>
            </c:numRef>
          </c:val>
        </c:ser>
        <c:ser>
          <c:idx val="6"/>
          <c:order val="6"/>
          <c:tx>
            <c:strRef>
              <c:f>Sheet1!$C$51</c:f>
              <c:strCache>
                <c:ptCount val="1"/>
                <c:pt idx="0">
                  <c:v>Росоман</c:v>
                </c:pt>
              </c:strCache>
            </c:strRef>
          </c:tx>
          <c:marker>
            <c:symbol val="none"/>
          </c:marker>
          <c:cat>
            <c:strRef>
              <c:f>Sheet1!$D$44:$H$44</c:f>
              <c:strCache>
                <c:ptCount val="5"/>
                <c:pt idx="0">
                  <c:v>Планиран буџет 2013 (евра)</c:v>
                </c:pt>
                <c:pt idx="1">
                  <c:v>Планиран буџет 2014 (евра)</c:v>
                </c:pt>
                <c:pt idx="2">
                  <c:v>Планиран буџет 2015 (евра)</c:v>
                </c:pt>
                <c:pt idx="3">
                  <c:v>Планиран буџет 2016 (евра)</c:v>
                </c:pt>
                <c:pt idx="4">
                  <c:v>Планиран буџет 2017(евра)</c:v>
                </c:pt>
              </c:strCache>
            </c:strRef>
          </c:cat>
          <c:val>
            <c:numRef>
              <c:f>Sheet1!$D$51:$H$51</c:f>
              <c:numCache>
                <c:formatCode>0</c:formatCode>
                <c:ptCount val="5"/>
                <c:pt idx="0">
                  <c:v>932903.67479674798</c:v>
                </c:pt>
                <c:pt idx="1">
                  <c:v>974966.81300813006</c:v>
                </c:pt>
                <c:pt idx="2">
                  <c:v>1133676.1300813009</c:v>
                </c:pt>
                <c:pt idx="3">
                  <c:v>1171029.6097560977</c:v>
                </c:pt>
                <c:pt idx="4">
                  <c:v>1587292.6829268292</c:v>
                </c:pt>
              </c:numCache>
            </c:numRef>
          </c:val>
        </c:ser>
        <c:ser>
          <c:idx val="7"/>
          <c:order val="7"/>
          <c:tx>
            <c:strRef>
              <c:f>Sheet1!$C$52</c:f>
              <c:strCache>
                <c:ptCount val="1"/>
                <c:pt idx="0">
                  <c:v>Градско</c:v>
                </c:pt>
              </c:strCache>
            </c:strRef>
          </c:tx>
          <c:marker>
            <c:symbol val="none"/>
          </c:marker>
          <c:cat>
            <c:strRef>
              <c:f>Sheet1!$D$44:$H$44</c:f>
              <c:strCache>
                <c:ptCount val="5"/>
                <c:pt idx="0">
                  <c:v>Планиран буџет 2013 (евра)</c:v>
                </c:pt>
                <c:pt idx="1">
                  <c:v>Планиран буџет 2014 (евра)</c:v>
                </c:pt>
                <c:pt idx="2">
                  <c:v>Планиран буџет 2015 (евра)</c:v>
                </c:pt>
                <c:pt idx="3">
                  <c:v>Планиран буџет 2016 (евра)</c:v>
                </c:pt>
                <c:pt idx="4">
                  <c:v>Планиран буџет 2017(евра)</c:v>
                </c:pt>
              </c:strCache>
            </c:strRef>
          </c:cat>
          <c:val>
            <c:numRef>
              <c:f>Sheet1!$D$52:$H$52</c:f>
              <c:numCache>
                <c:formatCode>0</c:formatCode>
                <c:ptCount val="5"/>
                <c:pt idx="0">
                  <c:v>762386.47154471546</c:v>
                </c:pt>
                <c:pt idx="1">
                  <c:v>1195007.1869918699</c:v>
                </c:pt>
                <c:pt idx="2">
                  <c:v>985364.39024390245</c:v>
                </c:pt>
                <c:pt idx="3">
                  <c:v>980676.43902439019</c:v>
                </c:pt>
                <c:pt idx="4">
                  <c:v>1758243.9024390243</c:v>
                </c:pt>
              </c:numCache>
            </c:numRef>
          </c:val>
        </c:ser>
        <c:ser>
          <c:idx val="8"/>
          <c:order val="8"/>
          <c:tx>
            <c:strRef>
              <c:f>Sheet1!$C$53</c:f>
              <c:strCache>
                <c:ptCount val="1"/>
                <c:pt idx="0">
                  <c:v>Лозово</c:v>
                </c:pt>
              </c:strCache>
            </c:strRef>
          </c:tx>
          <c:marker>
            <c:symbol val="none"/>
          </c:marker>
          <c:cat>
            <c:strRef>
              <c:f>Sheet1!$D$44:$H$44</c:f>
              <c:strCache>
                <c:ptCount val="5"/>
                <c:pt idx="0">
                  <c:v>Планиран буџет 2013 (евра)</c:v>
                </c:pt>
                <c:pt idx="1">
                  <c:v>Планиран буџет 2014 (евра)</c:v>
                </c:pt>
                <c:pt idx="2">
                  <c:v>Планиран буџет 2015 (евра)</c:v>
                </c:pt>
                <c:pt idx="3">
                  <c:v>Планиран буџет 2016 (евра)</c:v>
                </c:pt>
                <c:pt idx="4">
                  <c:v>Планиран буџет 2017(евра)</c:v>
                </c:pt>
              </c:strCache>
            </c:strRef>
          </c:cat>
          <c:val>
            <c:numRef>
              <c:f>Sheet1!$D$53:$H$53</c:f>
              <c:numCache>
                <c:formatCode>0</c:formatCode>
                <c:ptCount val="5"/>
                <c:pt idx="0">
                  <c:v>609670.65040650405</c:v>
                </c:pt>
                <c:pt idx="1">
                  <c:v>633452.01626016258</c:v>
                </c:pt>
                <c:pt idx="2">
                  <c:v>943652.24390243902</c:v>
                </c:pt>
                <c:pt idx="3">
                  <c:v>899156.14634146343</c:v>
                </c:pt>
                <c:pt idx="4">
                  <c:v>871304.16260162601</c:v>
                </c:pt>
              </c:numCache>
            </c:numRef>
          </c:val>
        </c:ser>
        <c:marker val="1"/>
        <c:axId val="76950144"/>
        <c:axId val="76956032"/>
      </c:lineChart>
      <c:catAx>
        <c:axId val="76950144"/>
        <c:scaling>
          <c:orientation val="minMax"/>
        </c:scaling>
        <c:axPos val="b"/>
        <c:tickLblPos val="nextTo"/>
        <c:crossAx val="76956032"/>
        <c:crosses val="autoZero"/>
        <c:auto val="1"/>
        <c:lblAlgn val="ctr"/>
        <c:lblOffset val="100"/>
      </c:catAx>
      <c:valAx>
        <c:axId val="76956032"/>
        <c:scaling>
          <c:orientation val="minMax"/>
        </c:scaling>
        <c:axPos val="l"/>
        <c:majorGridlines/>
        <c:numFmt formatCode="0" sourceLinked="1"/>
        <c:tickLblPos val="nextTo"/>
        <c:crossAx val="769501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1835944</xdr:colOff>
      <xdr:row>69</xdr:row>
      <xdr:rowOff>7143</xdr:rowOff>
    </xdr:from>
    <xdr:to>
      <xdr:col>8</xdr:col>
      <xdr:colOff>1969295</xdr:colOff>
      <xdr:row>90</xdr:row>
      <xdr:rowOff>54768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4763</xdr:colOff>
      <xdr:row>69</xdr:row>
      <xdr:rowOff>28574</xdr:rowOff>
    </xdr:from>
    <xdr:to>
      <xdr:col>5</xdr:col>
      <xdr:colOff>223837</xdr:colOff>
      <xdr:row>90</xdr:row>
      <xdr:rowOff>123824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O80"/>
  <sheetViews>
    <sheetView tabSelected="1" topLeftCell="B40" zoomScale="80" zoomScaleNormal="80" workbookViewId="0">
      <selection activeCell="K42" sqref="K42"/>
    </sheetView>
  </sheetViews>
  <sheetFormatPr defaultRowHeight="15"/>
  <cols>
    <col min="1" max="1" width="2.28515625" customWidth="1"/>
    <col min="2" max="2" width="1.85546875" customWidth="1"/>
    <col min="3" max="3" width="19" customWidth="1"/>
    <col min="4" max="4" width="30.7109375" customWidth="1"/>
    <col min="5" max="5" width="31.28515625" customWidth="1"/>
    <col min="6" max="6" width="30.42578125" customWidth="1"/>
    <col min="7" max="8" width="33" customWidth="1"/>
    <col min="9" max="9" width="30.5703125" customWidth="1"/>
    <col min="10" max="10" width="5" customWidth="1"/>
    <col min="11" max="11" width="17.140625" customWidth="1"/>
    <col min="12" max="12" width="14.28515625" customWidth="1"/>
  </cols>
  <sheetData>
    <row r="2" spans="1:12">
      <c r="E2" s="46" t="s">
        <v>30</v>
      </c>
      <c r="F2" s="46"/>
      <c r="G2" s="46"/>
    </row>
    <row r="3" spans="1:12" ht="15.75">
      <c r="C3" s="38"/>
      <c r="E3" s="43"/>
      <c r="F3" s="44"/>
      <c r="G3" s="1"/>
      <c r="H3" s="2"/>
      <c r="I3" s="2"/>
    </row>
    <row r="4" spans="1:12" s="42" customFormat="1" ht="15.75" thickBot="1">
      <c r="A4" s="29"/>
      <c r="B4" s="29"/>
      <c r="C4" s="17"/>
      <c r="D4" s="18" t="s">
        <v>9</v>
      </c>
      <c r="E4" s="19" t="s">
        <v>10</v>
      </c>
      <c r="F4" s="19" t="s">
        <v>11</v>
      </c>
      <c r="G4" s="20" t="s">
        <v>12</v>
      </c>
      <c r="H4" s="20" t="s">
        <v>13</v>
      </c>
      <c r="I4" s="41"/>
    </row>
    <row r="5" spans="1:12">
      <c r="A5" s="9"/>
      <c r="B5" s="9"/>
      <c r="C5" s="21" t="s">
        <v>0</v>
      </c>
      <c r="D5" s="22">
        <v>738465032</v>
      </c>
      <c r="E5" s="23">
        <v>798332473</v>
      </c>
      <c r="F5" s="23">
        <v>862838639</v>
      </c>
      <c r="G5" s="24">
        <v>932590484</v>
      </c>
      <c r="H5" s="24">
        <v>963293745</v>
      </c>
      <c r="I5" s="2"/>
    </row>
    <row r="6" spans="1:12">
      <c r="A6" s="9"/>
      <c r="B6" s="9"/>
      <c r="C6" s="25" t="s">
        <v>8</v>
      </c>
      <c r="D6" s="26">
        <v>627068000</v>
      </c>
      <c r="E6" s="27">
        <v>658780000</v>
      </c>
      <c r="F6" s="27">
        <v>668525000</v>
      </c>
      <c r="G6" s="24">
        <v>782586000</v>
      </c>
      <c r="H6" s="10">
        <v>762636000</v>
      </c>
      <c r="I6" s="2"/>
    </row>
    <row r="7" spans="1:12">
      <c r="A7" s="9"/>
      <c r="B7" s="9"/>
      <c r="C7" s="25" t="s">
        <v>3</v>
      </c>
      <c r="D7" s="26">
        <v>348940333</v>
      </c>
      <c r="E7" s="27">
        <v>361711000</v>
      </c>
      <c r="F7" s="39">
        <v>390681000</v>
      </c>
      <c r="G7" s="24">
        <v>588045000</v>
      </c>
      <c r="H7" s="10">
        <v>519955000</v>
      </c>
      <c r="I7" s="2"/>
    </row>
    <row r="8" spans="1:12">
      <c r="A8" s="9"/>
      <c r="B8" s="9"/>
      <c r="C8" s="25" t="s">
        <v>5</v>
      </c>
      <c r="D8" s="26">
        <v>234257339</v>
      </c>
      <c r="E8" s="27">
        <v>293903071</v>
      </c>
      <c r="F8" s="23">
        <v>337884352</v>
      </c>
      <c r="G8" s="24">
        <v>350969961</v>
      </c>
      <c r="H8" s="10">
        <v>403941565</v>
      </c>
      <c r="I8" s="2"/>
    </row>
    <row r="9" spans="1:12">
      <c r="A9" s="9"/>
      <c r="B9" s="9"/>
      <c r="C9" s="25" t="s">
        <v>4</v>
      </c>
      <c r="D9" s="26">
        <v>114441315</v>
      </c>
      <c r="E9" s="27">
        <v>170282272</v>
      </c>
      <c r="F9" s="23">
        <v>163722425</v>
      </c>
      <c r="G9" s="24">
        <v>146026929</v>
      </c>
      <c r="H9" s="10">
        <v>146753502</v>
      </c>
      <c r="I9" s="2"/>
    </row>
    <row r="10" spans="1:12">
      <c r="A10" s="9"/>
      <c r="B10" s="9"/>
      <c r="C10" s="25" t="s">
        <v>2</v>
      </c>
      <c r="D10" s="26">
        <v>127418879</v>
      </c>
      <c r="E10" s="27">
        <v>122363180</v>
      </c>
      <c r="F10" s="23">
        <v>136130217</v>
      </c>
      <c r="G10" s="24">
        <v>205316161</v>
      </c>
      <c r="H10" s="10">
        <v>206263619</v>
      </c>
      <c r="I10" s="2"/>
    </row>
    <row r="11" spans="1:12">
      <c r="A11" s="9"/>
      <c r="B11" s="9"/>
      <c r="C11" s="25" t="s">
        <v>7</v>
      </c>
      <c r="D11" s="26">
        <v>57373576</v>
      </c>
      <c r="E11" s="27">
        <v>59960459</v>
      </c>
      <c r="F11" s="27">
        <v>69721082</v>
      </c>
      <c r="G11" s="24">
        <v>72018321</v>
      </c>
      <c r="H11" s="10">
        <v>97618500</v>
      </c>
      <c r="I11" s="2"/>
    </row>
    <row r="12" spans="1:12">
      <c r="A12" s="9"/>
      <c r="B12" s="9"/>
      <c r="C12" s="25" t="s">
        <v>1</v>
      </c>
      <c r="D12" s="26">
        <v>46886768</v>
      </c>
      <c r="E12" s="27">
        <v>73492942</v>
      </c>
      <c r="F12" s="23">
        <v>60599910</v>
      </c>
      <c r="G12" s="24">
        <v>60311601</v>
      </c>
      <c r="H12" s="10">
        <v>108132000</v>
      </c>
      <c r="I12" s="2"/>
    </row>
    <row r="13" spans="1:12">
      <c r="A13" s="9"/>
      <c r="B13" s="9"/>
      <c r="C13" s="25" t="s">
        <v>6</v>
      </c>
      <c r="D13" s="26">
        <v>37494745</v>
      </c>
      <c r="E13" s="27">
        <v>38957299</v>
      </c>
      <c r="F13" s="23">
        <v>58034613</v>
      </c>
      <c r="G13" s="24">
        <v>55298103</v>
      </c>
      <c r="H13" s="10">
        <v>53585206</v>
      </c>
      <c r="I13" s="2"/>
    </row>
    <row r="14" spans="1:12">
      <c r="A14" s="9"/>
      <c r="B14" s="9"/>
      <c r="C14" s="28"/>
      <c r="D14" s="9"/>
      <c r="E14" s="9"/>
      <c r="F14" s="9"/>
      <c r="G14" s="11"/>
      <c r="H14" s="11"/>
      <c r="I14" s="2"/>
    </row>
    <row r="15" spans="1:12">
      <c r="A15" s="9"/>
      <c r="B15" s="9"/>
      <c r="C15" s="28"/>
      <c r="D15" s="9"/>
      <c r="E15" s="46" t="s">
        <v>31</v>
      </c>
      <c r="F15" s="46"/>
      <c r="G15" s="47"/>
      <c r="H15" s="11"/>
      <c r="I15" s="2"/>
    </row>
    <row r="16" spans="1:12">
      <c r="A16" s="9"/>
      <c r="B16" s="9"/>
      <c r="C16" s="28"/>
      <c r="D16" s="9"/>
      <c r="E16" s="9"/>
      <c r="F16" s="9"/>
      <c r="G16" s="11"/>
      <c r="H16" s="11"/>
      <c r="I16" s="2"/>
      <c r="J16" s="2"/>
      <c r="K16" s="2"/>
      <c r="L16" s="2"/>
    </row>
    <row r="17" spans="1:41" s="5" customFormat="1">
      <c r="A17" s="29"/>
      <c r="B17" s="29"/>
      <c r="C17" s="30"/>
      <c r="D17" s="31" t="s">
        <v>28</v>
      </c>
      <c r="E17" s="31" t="s">
        <v>14</v>
      </c>
      <c r="F17" s="31" t="s">
        <v>15</v>
      </c>
      <c r="G17" s="31" t="s">
        <v>16</v>
      </c>
      <c r="H17" s="31" t="s">
        <v>27</v>
      </c>
      <c r="I17" s="4"/>
      <c r="J17" s="4"/>
      <c r="K17" s="4"/>
      <c r="L17" s="4"/>
    </row>
    <row r="18" spans="1:41">
      <c r="A18" s="9"/>
      <c r="B18" s="9"/>
      <c r="C18" s="32" t="s">
        <v>0</v>
      </c>
      <c r="D18" s="10">
        <v>614309255</v>
      </c>
      <c r="E18" s="10">
        <v>641846509</v>
      </c>
      <c r="F18" s="12">
        <v>654805876</v>
      </c>
      <c r="G18" s="10">
        <v>669488281</v>
      </c>
      <c r="H18" s="10">
        <v>646040497</v>
      </c>
    </row>
    <row r="19" spans="1:41" s="37" customFormat="1">
      <c r="A19" s="11"/>
      <c r="B19" s="11"/>
      <c r="C19" s="32" t="s">
        <v>8</v>
      </c>
      <c r="D19" s="10">
        <v>494405732</v>
      </c>
      <c r="E19" s="10">
        <v>517637764</v>
      </c>
      <c r="F19" s="12">
        <v>536111237</v>
      </c>
      <c r="G19" s="10">
        <v>586877106</v>
      </c>
      <c r="H19" s="10">
        <v>573124588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>
      <c r="A20" s="9"/>
      <c r="B20" s="9"/>
      <c r="C20" s="32" t="s">
        <v>3</v>
      </c>
      <c r="D20" s="10">
        <v>258973763</v>
      </c>
      <c r="E20" s="10">
        <v>273727623</v>
      </c>
      <c r="F20" s="12">
        <v>246326950</v>
      </c>
      <c r="G20" s="10">
        <v>329162197</v>
      </c>
      <c r="H20" s="10">
        <v>270840366</v>
      </c>
    </row>
    <row r="21" spans="1:41">
      <c r="A21" s="9"/>
      <c r="B21" s="9"/>
      <c r="C21" s="32" t="s">
        <v>5</v>
      </c>
      <c r="D21" s="10">
        <v>214401041</v>
      </c>
      <c r="E21" s="10">
        <v>228471465</v>
      </c>
      <c r="F21" s="12">
        <v>284205058</v>
      </c>
      <c r="G21" s="10">
        <v>283176576</v>
      </c>
      <c r="H21" s="10">
        <v>282755642</v>
      </c>
    </row>
    <row r="22" spans="1:41">
      <c r="A22" s="9"/>
      <c r="B22" s="9"/>
      <c r="C22" s="32" t="s">
        <v>4</v>
      </c>
      <c r="D22" s="10">
        <v>94440445</v>
      </c>
      <c r="E22" s="10">
        <v>134070711</v>
      </c>
      <c r="F22" s="12">
        <v>127747985</v>
      </c>
      <c r="G22" s="10">
        <v>108608956</v>
      </c>
      <c r="H22" s="10">
        <v>108393885</v>
      </c>
    </row>
    <row r="23" spans="1:41">
      <c r="A23" s="9"/>
      <c r="B23" s="9"/>
      <c r="C23" s="32" t="s">
        <v>2</v>
      </c>
      <c r="D23" s="10">
        <v>82391439</v>
      </c>
      <c r="E23" s="10">
        <v>69113845</v>
      </c>
      <c r="F23" s="12">
        <v>84954940</v>
      </c>
      <c r="G23" s="10">
        <v>79671825</v>
      </c>
      <c r="H23" s="10">
        <v>101005102</v>
      </c>
    </row>
    <row r="24" spans="1:41">
      <c r="A24" s="9"/>
      <c r="B24" s="9"/>
      <c r="C24" s="32" t="s">
        <v>7</v>
      </c>
      <c r="D24" s="10">
        <v>53757245</v>
      </c>
      <c r="E24" s="10">
        <v>50538057</v>
      </c>
      <c r="F24" s="12">
        <v>62648214</v>
      </c>
      <c r="G24" s="10">
        <v>58556152</v>
      </c>
      <c r="H24" s="10">
        <v>78874411</v>
      </c>
    </row>
    <row r="25" spans="1:41">
      <c r="A25" s="9"/>
      <c r="B25" s="9"/>
      <c r="C25" s="32" t="s">
        <v>1</v>
      </c>
      <c r="D25" s="10">
        <v>44333169</v>
      </c>
      <c r="E25" s="10">
        <v>60030800</v>
      </c>
      <c r="F25" s="12">
        <v>56756042</v>
      </c>
      <c r="G25" s="10">
        <v>49219736</v>
      </c>
      <c r="H25" s="10">
        <v>63008412</v>
      </c>
    </row>
    <row r="26" spans="1:41">
      <c r="A26" s="9"/>
      <c r="B26" s="9"/>
      <c r="C26" s="32" t="s">
        <v>6</v>
      </c>
      <c r="D26" s="10">
        <v>33141198</v>
      </c>
      <c r="E26" s="10">
        <v>30017650</v>
      </c>
      <c r="F26" s="12">
        <v>43240352</v>
      </c>
      <c r="G26" s="10">
        <v>34380238</v>
      </c>
      <c r="H26" s="10">
        <v>40334842</v>
      </c>
    </row>
    <row r="27" spans="1:41" s="2" customFormat="1">
      <c r="A27" s="11"/>
      <c r="B27" s="11"/>
      <c r="C27" s="28"/>
      <c r="D27" s="11"/>
      <c r="E27" s="11"/>
      <c r="F27" s="11"/>
      <c r="G27" s="11"/>
      <c r="H27" s="11"/>
    </row>
    <row r="28" spans="1:41" s="2" customFormat="1">
      <c r="A28" s="11"/>
      <c r="B28" s="11"/>
      <c r="C28" s="28"/>
      <c r="D28" s="11"/>
      <c r="E28" s="45" t="s">
        <v>29</v>
      </c>
      <c r="F28" s="45"/>
      <c r="G28" s="45"/>
      <c r="H28" s="11"/>
    </row>
    <row r="29" spans="1:41">
      <c r="A29" s="9"/>
      <c r="B29" s="9"/>
      <c r="C29" s="28"/>
      <c r="D29" s="9"/>
      <c r="E29" t="s">
        <v>36</v>
      </c>
      <c r="F29" s="9"/>
      <c r="G29" s="9"/>
      <c r="H29" s="9"/>
    </row>
    <row r="30" spans="1:41">
      <c r="A30" s="9"/>
      <c r="B30" s="9"/>
      <c r="C30" s="33"/>
      <c r="D30" s="10">
        <v>2013</v>
      </c>
      <c r="E30" s="10">
        <v>2014</v>
      </c>
      <c r="F30" s="10">
        <v>2015</v>
      </c>
      <c r="G30" s="10">
        <v>2016</v>
      </c>
      <c r="H30" s="10">
        <v>2017</v>
      </c>
      <c r="I30" s="49" t="s">
        <v>34</v>
      </c>
      <c r="J30" s="2"/>
    </row>
    <row r="31" spans="1:41">
      <c r="A31" s="9"/>
      <c r="B31" s="9"/>
      <c r="C31" s="55" t="s">
        <v>0</v>
      </c>
      <c r="D31" s="51">
        <f>D18/D5*100</f>
        <v>83.187318069246103</v>
      </c>
      <c r="E31" s="52">
        <f>E18/E5*100</f>
        <v>80.39839674666473</v>
      </c>
      <c r="F31" s="51">
        <f>F18/F5*100</f>
        <v>75.889725657035626</v>
      </c>
      <c r="G31" s="52">
        <f>G18/G5*100</f>
        <v>71.78802405622659</v>
      </c>
      <c r="H31" s="52">
        <f>H18/H5*100</f>
        <v>67.065783449055829</v>
      </c>
      <c r="I31" s="53">
        <f>SUM(D31:H31)/5</f>
        <v>75.665849595645767</v>
      </c>
      <c r="J31" s="69"/>
    </row>
    <row r="32" spans="1:41">
      <c r="A32" s="9"/>
      <c r="B32" s="9"/>
      <c r="C32" s="55" t="s">
        <v>8</v>
      </c>
      <c r="D32" s="51">
        <f t="shared" ref="D32:H39" si="0">D19/D6*100</f>
        <v>78.844037967174216</v>
      </c>
      <c r="E32" s="52">
        <f t="shared" si="0"/>
        <v>78.57520932633048</v>
      </c>
      <c r="F32" s="52">
        <f t="shared" si="0"/>
        <v>80.193147152312932</v>
      </c>
      <c r="G32" s="52">
        <f t="shared" si="0"/>
        <v>74.992027202122188</v>
      </c>
      <c r="H32" s="52">
        <f t="shared" si="0"/>
        <v>75.150476505174154</v>
      </c>
      <c r="I32" s="53">
        <f t="shared" ref="I32:I38" si="1">SUM(D32:H32)/5</f>
        <v>77.550979630622791</v>
      </c>
      <c r="J32" s="69"/>
    </row>
    <row r="33" spans="1:11">
      <c r="A33" s="9"/>
      <c r="B33" s="9"/>
      <c r="C33" s="55" t="s">
        <v>3</v>
      </c>
      <c r="D33" s="51">
        <f t="shared" si="0"/>
        <v>74.217205209120948</v>
      </c>
      <c r="E33" s="51">
        <f t="shared" si="0"/>
        <v>75.675780664674292</v>
      </c>
      <c r="F33" s="51">
        <f t="shared" si="0"/>
        <v>63.050660257345505</v>
      </c>
      <c r="G33" s="51">
        <f t="shared" si="0"/>
        <v>55.975681623005045</v>
      </c>
      <c r="H33" s="51">
        <f t="shared" si="0"/>
        <v>52.089193487897987</v>
      </c>
      <c r="I33" s="53">
        <f t="shared" si="1"/>
        <v>64.20170424840876</v>
      </c>
      <c r="J33" s="69"/>
    </row>
    <row r="34" spans="1:11">
      <c r="A34" s="9"/>
      <c r="B34" s="9"/>
      <c r="C34" s="55" t="s">
        <v>5</v>
      </c>
      <c r="D34" s="52">
        <f t="shared" si="0"/>
        <v>91.523724257791557</v>
      </c>
      <c r="E34" s="52">
        <f t="shared" si="0"/>
        <v>77.737011805500998</v>
      </c>
      <c r="F34" s="52">
        <f t="shared" si="0"/>
        <v>84.113116312648899</v>
      </c>
      <c r="G34" s="52">
        <f t="shared" si="0"/>
        <v>80.683992212085641</v>
      </c>
      <c r="H34" s="52">
        <f t="shared" si="0"/>
        <v>69.999145049606369</v>
      </c>
      <c r="I34" s="53">
        <f t="shared" si="1"/>
        <v>80.811397927526698</v>
      </c>
      <c r="J34" s="69"/>
    </row>
    <row r="35" spans="1:11" ht="13.5" customHeight="1">
      <c r="A35" s="9"/>
      <c r="B35" s="9"/>
      <c r="C35" s="55" t="s">
        <v>4</v>
      </c>
      <c r="D35" s="51">
        <f t="shared" si="0"/>
        <v>82.523033748782069</v>
      </c>
      <c r="E35" s="52">
        <f t="shared" si="0"/>
        <v>78.7343916811258</v>
      </c>
      <c r="F35" s="52">
        <f t="shared" si="0"/>
        <v>78.027176179439067</v>
      </c>
      <c r="G35" s="52">
        <f t="shared" si="0"/>
        <v>74.375977597940164</v>
      </c>
      <c r="H35" s="52">
        <f t="shared" si="0"/>
        <v>73.861191401074706</v>
      </c>
      <c r="I35" s="53">
        <f t="shared" si="1"/>
        <v>77.504354121672378</v>
      </c>
      <c r="J35" s="69"/>
    </row>
    <row r="36" spans="1:11">
      <c r="A36" s="9"/>
      <c r="B36" s="9"/>
      <c r="C36" s="55" t="s">
        <v>2</v>
      </c>
      <c r="D36" s="51">
        <f t="shared" si="0"/>
        <v>64.6618771461645</v>
      </c>
      <c r="E36" s="51">
        <f t="shared" si="0"/>
        <v>56.48255055156298</v>
      </c>
      <c r="F36" s="51">
        <f t="shared" si="0"/>
        <v>62.407114211828521</v>
      </c>
      <c r="G36" s="51">
        <f t="shared" si="0"/>
        <v>38.804458748865855</v>
      </c>
      <c r="H36" s="51">
        <f t="shared" si="0"/>
        <v>48.96893717354974</v>
      </c>
      <c r="I36" s="53">
        <f>SUM(D36:H36)/5</f>
        <v>54.264987566394325</v>
      </c>
      <c r="J36" s="69"/>
    </row>
    <row r="37" spans="1:11">
      <c r="A37" s="9"/>
      <c r="B37" s="9"/>
      <c r="C37" s="55" t="s">
        <v>7</v>
      </c>
      <c r="D37" s="52">
        <f t="shared" si="0"/>
        <v>93.696870141055882</v>
      </c>
      <c r="E37" s="52">
        <f t="shared" si="0"/>
        <v>84.285640641943715</v>
      </c>
      <c r="F37" s="52">
        <f t="shared" si="0"/>
        <v>89.855481588768228</v>
      </c>
      <c r="G37" s="52">
        <f t="shared" si="0"/>
        <v>81.307299568952743</v>
      </c>
      <c r="H37" s="52">
        <f t="shared" si="0"/>
        <v>80.798630382560688</v>
      </c>
      <c r="I37" s="53">
        <f t="shared" si="1"/>
        <v>85.988784464656248</v>
      </c>
      <c r="J37" s="69"/>
    </row>
    <row r="38" spans="1:11">
      <c r="A38" s="9"/>
      <c r="B38" s="9"/>
      <c r="C38" s="55" t="s">
        <v>1</v>
      </c>
      <c r="D38" s="52">
        <f t="shared" si="0"/>
        <v>94.553689433231995</v>
      </c>
      <c r="E38" s="52">
        <f t="shared" si="0"/>
        <v>81.68240155632904</v>
      </c>
      <c r="F38" s="52">
        <f t="shared" si="0"/>
        <v>93.656974078014315</v>
      </c>
      <c r="G38" s="52">
        <f t="shared" si="0"/>
        <v>81.609068875488816</v>
      </c>
      <c r="H38" s="51">
        <f t="shared" si="0"/>
        <v>58.269903451337257</v>
      </c>
      <c r="I38" s="53">
        <f t="shared" si="1"/>
        <v>81.95440747888027</v>
      </c>
      <c r="J38" s="69"/>
    </row>
    <row r="39" spans="1:11">
      <c r="A39" s="9"/>
      <c r="B39" s="9"/>
      <c r="C39" s="55" t="s">
        <v>6</v>
      </c>
      <c r="D39" s="52">
        <f t="shared" si="0"/>
        <v>88.388914233181211</v>
      </c>
      <c r="E39" s="52">
        <f t="shared" si="0"/>
        <v>77.052698134950276</v>
      </c>
      <c r="F39" s="51">
        <f t="shared" si="0"/>
        <v>74.507866538198513</v>
      </c>
      <c r="G39" s="51">
        <f t="shared" si="0"/>
        <v>62.172545050957716</v>
      </c>
      <c r="H39" s="52">
        <f t="shared" si="0"/>
        <v>75.272346624924808</v>
      </c>
      <c r="I39" s="53">
        <v>76</v>
      </c>
      <c r="J39" s="69"/>
    </row>
    <row r="40" spans="1:11">
      <c r="A40" s="9"/>
      <c r="B40" s="9"/>
      <c r="C40" s="32" t="s">
        <v>35</v>
      </c>
      <c r="D40" s="54">
        <f>(D31+D32+D33+D34+D35+D36+D37+D38+D39)/9</f>
        <v>83.510741133972061</v>
      </c>
      <c r="E40" s="54">
        <f t="shared" ref="E40:H40" si="2">(E31+E32+E33+E34+E35+E36+E37+E38+E39)/9</f>
        <v>76.736009012120249</v>
      </c>
      <c r="F40" s="54">
        <f>(F31+F32+F33+F34+F35+F36+F37+F38+F39)/9</f>
        <v>77.96680688617684</v>
      </c>
      <c r="G40" s="54">
        <f t="shared" si="2"/>
        <v>69.078786103960525</v>
      </c>
      <c r="H40" s="54">
        <f t="shared" si="2"/>
        <v>66.830623058353524</v>
      </c>
      <c r="I40" s="54">
        <v>75</v>
      </c>
      <c r="J40" s="2"/>
    </row>
    <row r="41" spans="1:11">
      <c r="A41" s="9"/>
      <c r="B41" s="9"/>
      <c r="C41" s="28"/>
      <c r="D41" s="13"/>
      <c r="E41" s="9"/>
      <c r="F41" s="9"/>
      <c r="G41" s="9"/>
      <c r="H41" s="40"/>
    </row>
    <row r="42" spans="1:11">
      <c r="A42" s="9"/>
      <c r="B42" s="9"/>
      <c r="C42" s="28"/>
      <c r="D42" s="13"/>
      <c r="E42" s="48" t="s">
        <v>32</v>
      </c>
      <c r="F42" s="48"/>
      <c r="G42" s="48"/>
      <c r="H42" s="40"/>
    </row>
    <row r="43" spans="1:11">
      <c r="A43" s="9"/>
      <c r="B43" s="9"/>
      <c r="C43" s="28"/>
      <c r="D43" s="9"/>
      <c r="E43" s="9"/>
      <c r="F43" s="9"/>
      <c r="G43" s="9"/>
      <c r="H43" s="9"/>
    </row>
    <row r="44" spans="1:11" s="42" customFormat="1" ht="30.75" thickBot="1">
      <c r="A44" s="29"/>
      <c r="B44" s="29"/>
      <c r="C44" s="17"/>
      <c r="D44" s="18" t="s">
        <v>17</v>
      </c>
      <c r="E44" s="19" t="s">
        <v>18</v>
      </c>
      <c r="F44" s="19" t="s">
        <v>19</v>
      </c>
      <c r="G44" s="20" t="s">
        <v>20</v>
      </c>
      <c r="H44" s="20" t="s">
        <v>21</v>
      </c>
      <c r="I44" s="67" t="s">
        <v>40</v>
      </c>
    </row>
    <row r="45" spans="1:11">
      <c r="A45" s="9"/>
      <c r="B45" s="9"/>
      <c r="C45" s="21" t="s">
        <v>0</v>
      </c>
      <c r="D45" s="34">
        <f t="shared" ref="D45:H52" si="3">D5/61.5</f>
        <v>12007561.49593496</v>
      </c>
      <c r="E45" s="35">
        <f t="shared" si="3"/>
        <v>12981015.821138211</v>
      </c>
      <c r="F45" s="35">
        <f t="shared" si="3"/>
        <v>14029896.56910569</v>
      </c>
      <c r="G45" s="24">
        <f t="shared" si="3"/>
        <v>15164072.910569105</v>
      </c>
      <c r="H45" s="14">
        <f t="shared" si="3"/>
        <v>15663312.926829269</v>
      </c>
      <c r="I45" s="53">
        <f>H45-D45</f>
        <v>3655751.4308943097</v>
      </c>
    </row>
    <row r="46" spans="1:11">
      <c r="A46" s="9"/>
      <c r="B46" s="9"/>
      <c r="C46" s="25" t="s">
        <v>8</v>
      </c>
      <c r="D46" s="34">
        <f t="shared" si="3"/>
        <v>10196227.642276423</v>
      </c>
      <c r="E46" s="35">
        <f t="shared" si="3"/>
        <v>10711869.918699186</v>
      </c>
      <c r="F46" s="35">
        <f t="shared" si="3"/>
        <v>10870325.203252032</v>
      </c>
      <c r="G46" s="24">
        <f t="shared" si="3"/>
        <v>12724975.609756097</v>
      </c>
      <c r="H46" s="14">
        <f t="shared" si="3"/>
        <v>12400585.365853658</v>
      </c>
      <c r="I46" s="53">
        <f t="shared" ref="I46:I53" si="4">H46-D46</f>
        <v>2204357.7235772349</v>
      </c>
    </row>
    <row r="47" spans="1:11">
      <c r="A47" s="9"/>
      <c r="B47" s="9"/>
      <c r="C47" s="25" t="s">
        <v>3</v>
      </c>
      <c r="D47" s="34">
        <f t="shared" si="3"/>
        <v>5673826.5528455283</v>
      </c>
      <c r="E47" s="35">
        <f t="shared" si="3"/>
        <v>5881479.674796748</v>
      </c>
      <c r="F47" s="35">
        <f t="shared" si="3"/>
        <v>6352536.5853658533</v>
      </c>
      <c r="G47" s="24">
        <f t="shared" si="3"/>
        <v>9561707.3170731701</v>
      </c>
      <c r="H47" s="14">
        <f t="shared" si="3"/>
        <v>8454552.8455284555</v>
      </c>
      <c r="I47" s="53">
        <f t="shared" si="4"/>
        <v>2780726.2926829271</v>
      </c>
      <c r="K47" s="56"/>
    </row>
    <row r="48" spans="1:11">
      <c r="A48" s="9"/>
      <c r="B48" s="9"/>
      <c r="C48" s="25" t="s">
        <v>5</v>
      </c>
      <c r="D48" s="34">
        <f t="shared" si="3"/>
        <v>3809062.4227642277</v>
      </c>
      <c r="E48" s="35">
        <f t="shared" si="3"/>
        <v>4778911.7235772358</v>
      </c>
      <c r="F48" s="35">
        <f t="shared" si="3"/>
        <v>5494054.5040650405</v>
      </c>
      <c r="G48" s="24">
        <f t="shared" si="3"/>
        <v>5706828.6341463411</v>
      </c>
      <c r="H48" s="14">
        <f t="shared" si="3"/>
        <v>6568155.5284552844</v>
      </c>
      <c r="I48" s="53">
        <f t="shared" si="4"/>
        <v>2759093.1056910567</v>
      </c>
    </row>
    <row r="49" spans="1:39">
      <c r="A49" s="9"/>
      <c r="B49" s="9"/>
      <c r="C49" s="25" t="s">
        <v>4</v>
      </c>
      <c r="D49" s="34">
        <f t="shared" si="3"/>
        <v>1860834.3902439023</v>
      </c>
      <c r="E49" s="35">
        <f t="shared" si="3"/>
        <v>2768817.4308943087</v>
      </c>
      <c r="F49" s="35">
        <f t="shared" si="3"/>
        <v>2662153.2520325202</v>
      </c>
      <c r="G49" s="24">
        <f t="shared" si="3"/>
        <v>2374421.6097560977</v>
      </c>
      <c r="H49" s="14">
        <f t="shared" si="3"/>
        <v>2386235.8048780486</v>
      </c>
      <c r="I49" s="53">
        <f t="shared" si="4"/>
        <v>525401.41463414626</v>
      </c>
    </row>
    <row r="50" spans="1:39">
      <c r="A50" s="9"/>
      <c r="B50" s="9"/>
      <c r="C50" s="25" t="s">
        <v>2</v>
      </c>
      <c r="D50" s="34">
        <f t="shared" si="3"/>
        <v>2071851.6910569107</v>
      </c>
      <c r="E50" s="35">
        <f t="shared" si="3"/>
        <v>1989645.2032520326</v>
      </c>
      <c r="F50" s="35">
        <f t="shared" si="3"/>
        <v>2213499.4634146341</v>
      </c>
      <c r="G50" s="24">
        <f t="shared" si="3"/>
        <v>3338474.162601626</v>
      </c>
      <c r="H50" s="14">
        <f t="shared" si="3"/>
        <v>3353879.9837398375</v>
      </c>
      <c r="I50" s="53">
        <f t="shared" si="4"/>
        <v>1282028.2926829269</v>
      </c>
    </row>
    <row r="51" spans="1:39">
      <c r="A51" s="9"/>
      <c r="B51" s="9"/>
      <c r="C51" s="25" t="s">
        <v>7</v>
      </c>
      <c r="D51" s="34">
        <f t="shared" si="3"/>
        <v>932903.67479674798</v>
      </c>
      <c r="E51" s="35">
        <f t="shared" si="3"/>
        <v>974966.81300813006</v>
      </c>
      <c r="F51" s="35">
        <f t="shared" si="3"/>
        <v>1133676.1300813009</v>
      </c>
      <c r="G51" s="24">
        <f t="shared" si="3"/>
        <v>1171029.6097560977</v>
      </c>
      <c r="H51" s="14">
        <f t="shared" si="3"/>
        <v>1587292.6829268292</v>
      </c>
      <c r="I51" s="53">
        <f t="shared" si="4"/>
        <v>654389.00813008123</v>
      </c>
    </row>
    <row r="52" spans="1:39">
      <c r="A52" s="9"/>
      <c r="B52" s="9"/>
      <c r="C52" s="25" t="s">
        <v>1</v>
      </c>
      <c r="D52" s="34">
        <f t="shared" si="3"/>
        <v>762386.47154471546</v>
      </c>
      <c r="E52" s="35">
        <f t="shared" si="3"/>
        <v>1195007.1869918699</v>
      </c>
      <c r="F52" s="35">
        <f t="shared" si="3"/>
        <v>985364.39024390245</v>
      </c>
      <c r="G52" s="24">
        <f t="shared" si="3"/>
        <v>980676.43902439019</v>
      </c>
      <c r="H52" s="14">
        <f t="shared" si="3"/>
        <v>1758243.9024390243</v>
      </c>
      <c r="I52" s="53">
        <f t="shared" si="4"/>
        <v>995857.43089430884</v>
      </c>
    </row>
    <row r="53" spans="1:39">
      <c r="A53" s="9"/>
      <c r="B53" s="9"/>
      <c r="C53" s="25" t="s">
        <v>6</v>
      </c>
      <c r="D53" s="34">
        <f t="shared" ref="D53" si="5">D13/61.5</f>
        <v>609670.65040650405</v>
      </c>
      <c r="E53" s="35">
        <f t="shared" ref="E53:H53" si="6">E13/61.5</f>
        <v>633452.01626016258</v>
      </c>
      <c r="F53" s="35">
        <f t="shared" si="6"/>
        <v>943652.24390243902</v>
      </c>
      <c r="G53" s="24">
        <f t="shared" si="6"/>
        <v>899156.14634146343</v>
      </c>
      <c r="H53" s="14">
        <f t="shared" si="6"/>
        <v>871304.16260162601</v>
      </c>
      <c r="I53" s="53">
        <f t="shared" si="4"/>
        <v>261633.51219512196</v>
      </c>
    </row>
    <row r="54" spans="1:39">
      <c r="A54" s="9"/>
      <c r="B54" s="9"/>
      <c r="C54" s="58" t="s">
        <v>39</v>
      </c>
      <c r="D54" s="14">
        <f t="shared" ref="D54:I54" si="7">SUM(D45:D53)</f>
        <v>37924324.991869912</v>
      </c>
      <c r="E54" s="14">
        <f t="shared" si="7"/>
        <v>41915165.788617887</v>
      </c>
      <c r="F54" s="14">
        <f t="shared" si="7"/>
        <v>44685158.341463409</v>
      </c>
      <c r="G54" s="14">
        <f t="shared" si="7"/>
        <v>51921342.439024389</v>
      </c>
      <c r="H54" s="14">
        <f t="shared" si="7"/>
        <v>53043563.20325204</v>
      </c>
      <c r="I54" s="59">
        <f t="shared" si="7"/>
        <v>15119238.211382113</v>
      </c>
    </row>
    <row r="55" spans="1:39">
      <c r="A55" s="9"/>
      <c r="B55" s="9"/>
      <c r="C55" s="28"/>
      <c r="D55" s="9"/>
      <c r="E55" s="46" t="s">
        <v>33</v>
      </c>
      <c r="F55" s="46"/>
      <c r="G55" s="47"/>
      <c r="H55" s="11"/>
    </row>
    <row r="56" spans="1:39">
      <c r="A56" s="9"/>
      <c r="B56" s="9"/>
      <c r="C56" s="28"/>
      <c r="D56" s="9"/>
      <c r="E56" s="9"/>
      <c r="F56" s="9"/>
      <c r="G56" s="11"/>
      <c r="H56" s="11"/>
    </row>
    <row r="57" spans="1:39" s="42" customFormat="1" ht="30">
      <c r="A57" s="29"/>
      <c r="B57" s="29"/>
      <c r="C57" s="30"/>
      <c r="D57" s="31" t="s">
        <v>22</v>
      </c>
      <c r="E57" s="31" t="s">
        <v>23</v>
      </c>
      <c r="F57" s="31" t="s">
        <v>24</v>
      </c>
      <c r="G57" s="31" t="s">
        <v>25</v>
      </c>
      <c r="H57" s="31" t="s">
        <v>26</v>
      </c>
      <c r="I57" s="68" t="s">
        <v>41</v>
      </c>
    </row>
    <row r="58" spans="1:39" ht="75">
      <c r="A58" s="9"/>
      <c r="B58" s="9"/>
      <c r="C58" s="32" t="s">
        <v>0</v>
      </c>
      <c r="D58" s="14">
        <f t="shared" ref="D58:H65" si="8">D18/61.5</f>
        <v>9988768.3739837389</v>
      </c>
      <c r="E58" s="14">
        <f t="shared" si="8"/>
        <v>10436528.601626016</v>
      </c>
      <c r="F58" s="15">
        <f t="shared" si="8"/>
        <v>10647250.016260162</v>
      </c>
      <c r="G58" s="14">
        <f t="shared" si="8"/>
        <v>10885988.308943089</v>
      </c>
      <c r="H58" s="14">
        <f t="shared" si="8"/>
        <v>10504723.528455285</v>
      </c>
      <c r="I58" s="53">
        <f>H58-D58</f>
        <v>515955.15447154641</v>
      </c>
      <c r="J58" s="57"/>
      <c r="K58" s="62" t="s">
        <v>38</v>
      </c>
      <c r="L58" s="60" t="s">
        <v>37</v>
      </c>
    </row>
    <row r="59" spans="1:39" s="37" customFormat="1">
      <c r="A59" s="11"/>
      <c r="B59" s="11"/>
      <c r="C59" s="32" t="s">
        <v>8</v>
      </c>
      <c r="D59" s="14">
        <f t="shared" si="8"/>
        <v>8039117.5934959352</v>
      </c>
      <c r="E59" s="14">
        <f t="shared" si="8"/>
        <v>8416874.2113821134</v>
      </c>
      <c r="F59" s="15">
        <f t="shared" si="8"/>
        <v>8717255.8861788623</v>
      </c>
      <c r="G59" s="14">
        <f t="shared" si="8"/>
        <v>9542717.1707317065</v>
      </c>
      <c r="H59" s="14">
        <f t="shared" si="8"/>
        <v>9319098.991869919</v>
      </c>
      <c r="I59" s="53">
        <f t="shared" ref="I59:I66" si="9">H59-D59</f>
        <v>1279981.3983739838</v>
      </c>
      <c r="J59" s="2"/>
      <c r="K59" s="63">
        <f>H54-H67</f>
        <v>17850429.138211392</v>
      </c>
      <c r="L59" s="60">
        <v>2017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>
      <c r="A60" s="9"/>
      <c r="B60" s="9"/>
      <c r="C60" s="32" t="s">
        <v>3</v>
      </c>
      <c r="D60" s="14">
        <f t="shared" si="8"/>
        <v>4210955.4959349595</v>
      </c>
      <c r="E60" s="14">
        <f t="shared" si="8"/>
        <v>4450855.658536585</v>
      </c>
      <c r="F60" s="15">
        <f t="shared" si="8"/>
        <v>4005316.2601626017</v>
      </c>
      <c r="G60" s="14">
        <f t="shared" si="8"/>
        <v>5352230.8455284555</v>
      </c>
      <c r="H60" s="14">
        <f t="shared" si="8"/>
        <v>4403908.3902439028</v>
      </c>
      <c r="I60" s="53">
        <f t="shared" si="9"/>
        <v>192952.8943089433</v>
      </c>
      <c r="K60" s="63">
        <f>G54-G67</f>
        <v>16162951.10569106</v>
      </c>
      <c r="L60" s="60">
        <v>2016</v>
      </c>
    </row>
    <row r="61" spans="1:39">
      <c r="A61" s="9"/>
      <c r="B61" s="9"/>
      <c r="C61" s="32" t="s">
        <v>5</v>
      </c>
      <c r="D61" s="14">
        <f t="shared" si="8"/>
        <v>3486195.7886178861</v>
      </c>
      <c r="E61" s="14">
        <f t="shared" si="8"/>
        <v>3714983.1707317075</v>
      </c>
      <c r="F61" s="15">
        <f t="shared" si="8"/>
        <v>4621220.4552845526</v>
      </c>
      <c r="G61" s="14">
        <f t="shared" si="8"/>
        <v>4604497.1707317075</v>
      </c>
      <c r="H61" s="14">
        <f t="shared" si="8"/>
        <v>4597652.7154471548</v>
      </c>
      <c r="I61" s="53">
        <f t="shared" si="9"/>
        <v>1111456.9268292687</v>
      </c>
      <c r="K61" s="63">
        <f>F54-F67</f>
        <v>10590903.804878049</v>
      </c>
      <c r="L61" s="60">
        <v>2015</v>
      </c>
    </row>
    <row r="62" spans="1:39">
      <c r="A62" s="9"/>
      <c r="B62" s="9"/>
      <c r="C62" s="32" t="s">
        <v>4</v>
      </c>
      <c r="D62" s="14">
        <f t="shared" si="8"/>
        <v>1535616.9918699188</v>
      </c>
      <c r="E62" s="14">
        <f t="shared" si="8"/>
        <v>2180011.5609756098</v>
      </c>
      <c r="F62" s="15">
        <f t="shared" si="8"/>
        <v>2077203.0081300812</v>
      </c>
      <c r="G62" s="14">
        <f t="shared" si="8"/>
        <v>1765999.2845528456</v>
      </c>
      <c r="H62" s="14">
        <f t="shared" si="8"/>
        <v>1762502.1951219512</v>
      </c>
      <c r="I62" s="53">
        <f t="shared" si="9"/>
        <v>226885.2032520324</v>
      </c>
      <c r="K62" s="63">
        <f>E54-E67</f>
        <v>9306150.7642276399</v>
      </c>
      <c r="L62" s="64">
        <v>2014</v>
      </c>
    </row>
    <row r="63" spans="1:39">
      <c r="A63" s="9"/>
      <c r="B63" s="9"/>
      <c r="C63" s="32" t="s">
        <v>2</v>
      </c>
      <c r="D63" s="14">
        <f t="shared" si="8"/>
        <v>1339698.1951219512</v>
      </c>
      <c r="E63" s="14">
        <f t="shared" si="8"/>
        <v>1123802.3577235772</v>
      </c>
      <c r="F63" s="15">
        <f t="shared" si="8"/>
        <v>1381381.1382113821</v>
      </c>
      <c r="G63" s="14">
        <f t="shared" si="8"/>
        <v>1295476.8292682928</v>
      </c>
      <c r="H63" s="14">
        <f t="shared" si="8"/>
        <v>1642359.3821138211</v>
      </c>
      <c r="I63" s="53">
        <f t="shared" si="9"/>
        <v>302661.18699186994</v>
      </c>
      <c r="K63" s="63">
        <f>D54-D67</f>
        <v>7190125.2032520249</v>
      </c>
      <c r="L63" s="64">
        <v>2013</v>
      </c>
    </row>
    <row r="64" spans="1:39">
      <c r="A64" s="9"/>
      <c r="B64" s="9"/>
      <c r="C64" s="32" t="s">
        <v>7</v>
      </c>
      <c r="D64" s="14">
        <f t="shared" si="8"/>
        <v>874101.54471544712</v>
      </c>
      <c r="E64" s="14">
        <f t="shared" si="8"/>
        <v>821757.02439024393</v>
      </c>
      <c r="F64" s="15">
        <f t="shared" si="8"/>
        <v>1018670.1463414634</v>
      </c>
      <c r="G64" s="14">
        <f t="shared" si="8"/>
        <v>952132.55284552847</v>
      </c>
      <c r="H64" s="14">
        <f t="shared" si="8"/>
        <v>1282510.7479674798</v>
      </c>
      <c r="I64" s="53">
        <f t="shared" si="9"/>
        <v>408409.20325203263</v>
      </c>
      <c r="K64" s="63">
        <f>SUM(K59:K63)</f>
        <v>61100560.016260169</v>
      </c>
      <c r="L64" s="60" t="s">
        <v>42</v>
      </c>
    </row>
    <row r="65" spans="1:11">
      <c r="A65" s="9"/>
      <c r="B65" s="9"/>
      <c r="C65" s="32" t="s">
        <v>1</v>
      </c>
      <c r="D65" s="14">
        <f t="shared" si="8"/>
        <v>720864.53658536589</v>
      </c>
      <c r="E65" s="14">
        <f t="shared" si="8"/>
        <v>976110.56910569104</v>
      </c>
      <c r="F65" s="15">
        <f t="shared" si="8"/>
        <v>922862.47154471546</v>
      </c>
      <c r="G65" s="14">
        <f t="shared" si="8"/>
        <v>800320.91056910565</v>
      </c>
      <c r="H65" s="14">
        <f t="shared" si="8"/>
        <v>1024527.0243902439</v>
      </c>
      <c r="I65" s="53">
        <f t="shared" si="9"/>
        <v>303662.48780487804</v>
      </c>
    </row>
    <row r="66" spans="1:11">
      <c r="A66" s="9"/>
      <c r="B66" s="9"/>
      <c r="C66" s="32" t="s">
        <v>6</v>
      </c>
      <c r="D66" s="14">
        <f t="shared" ref="D66:H66" si="10">D26/61.5</f>
        <v>538881.26829268294</v>
      </c>
      <c r="E66" s="14">
        <f t="shared" si="10"/>
        <v>488091.8699186992</v>
      </c>
      <c r="F66" s="15">
        <f t="shared" si="10"/>
        <v>703095.15447154467</v>
      </c>
      <c r="G66" s="14">
        <f t="shared" si="10"/>
        <v>559028.2601626016</v>
      </c>
      <c r="H66" s="14">
        <f t="shared" si="10"/>
        <v>655851.08943089435</v>
      </c>
      <c r="I66" s="53">
        <f t="shared" si="9"/>
        <v>116969.82113821141</v>
      </c>
    </row>
    <row r="67" spans="1:11" s="2" customFormat="1">
      <c r="A67" s="11"/>
      <c r="B67" s="11"/>
      <c r="C67" s="58" t="s">
        <v>39</v>
      </c>
      <c r="D67" s="14">
        <f t="shared" ref="D67:I67" si="11">SUM(D58:D66)</f>
        <v>30734199.788617887</v>
      </c>
      <c r="E67" s="14">
        <f t="shared" si="11"/>
        <v>32609015.024390247</v>
      </c>
      <c r="F67" s="14">
        <f t="shared" si="11"/>
        <v>34094254.536585361</v>
      </c>
      <c r="G67" s="14">
        <f t="shared" si="11"/>
        <v>35758391.333333328</v>
      </c>
      <c r="H67" s="14">
        <f t="shared" si="11"/>
        <v>35193134.065040648</v>
      </c>
      <c r="I67" s="59">
        <f t="shared" si="11"/>
        <v>4458934.276422766</v>
      </c>
    </row>
    <row r="68" spans="1:11">
      <c r="A68" s="9"/>
      <c r="B68" s="9"/>
      <c r="C68" s="28"/>
      <c r="D68" s="9"/>
      <c r="E68" s="9"/>
      <c r="F68" s="9"/>
      <c r="G68" s="9"/>
      <c r="H68" s="9"/>
      <c r="K68" s="56"/>
    </row>
    <row r="69" spans="1:11">
      <c r="A69" s="9"/>
      <c r="B69" s="9"/>
      <c r="C69" s="65" t="s">
        <v>44</v>
      </c>
      <c r="D69" s="2"/>
      <c r="E69" s="2"/>
      <c r="F69" s="2"/>
      <c r="G69" s="66" t="s">
        <v>43</v>
      </c>
      <c r="H69" s="11"/>
      <c r="I69" s="2"/>
    </row>
    <row r="70" spans="1:11">
      <c r="A70" s="11"/>
      <c r="B70" s="11"/>
      <c r="C70" s="61"/>
      <c r="D70" s="50"/>
      <c r="E70" s="50"/>
      <c r="F70" s="50"/>
      <c r="G70" s="50"/>
      <c r="H70" s="50"/>
      <c r="I70" s="2"/>
      <c r="J70" s="56"/>
      <c r="K70" s="56"/>
    </row>
    <row r="71" spans="1:11">
      <c r="A71" s="11"/>
      <c r="B71" s="11"/>
      <c r="C71" s="36"/>
      <c r="D71" s="16"/>
      <c r="E71" s="16"/>
      <c r="F71" s="16"/>
      <c r="G71" s="16"/>
      <c r="H71" s="11"/>
      <c r="I71" s="2"/>
    </row>
    <row r="72" spans="1:11">
      <c r="A72" s="11"/>
      <c r="B72" s="11"/>
      <c r="C72" s="36"/>
      <c r="D72" s="16"/>
      <c r="E72" s="16"/>
      <c r="F72" s="16"/>
      <c r="G72" s="16"/>
      <c r="H72" s="11"/>
      <c r="I72" s="2"/>
    </row>
    <row r="73" spans="1:11">
      <c r="A73" s="11"/>
      <c r="B73" s="11"/>
      <c r="C73" s="36"/>
      <c r="D73" s="16"/>
      <c r="E73" s="16"/>
      <c r="F73" s="16"/>
      <c r="G73" s="16"/>
      <c r="H73" s="11"/>
      <c r="I73" s="2"/>
    </row>
    <row r="74" spans="1:11">
      <c r="A74" s="11"/>
      <c r="B74" s="11"/>
      <c r="C74" s="36"/>
      <c r="D74" s="16"/>
      <c r="E74" s="16"/>
      <c r="F74" s="16"/>
      <c r="G74" s="16"/>
      <c r="H74" s="11"/>
      <c r="I74" s="2"/>
      <c r="K74" s="56"/>
    </row>
    <row r="75" spans="1:11">
      <c r="A75" s="11"/>
      <c r="B75" s="11"/>
      <c r="C75" s="36"/>
      <c r="D75" s="16"/>
      <c r="E75" s="16"/>
      <c r="F75" s="16"/>
      <c r="G75" s="16"/>
      <c r="H75" s="11"/>
    </row>
    <row r="76" spans="1:11">
      <c r="A76" s="11"/>
      <c r="B76" s="11"/>
      <c r="C76" s="36"/>
      <c r="D76" s="16"/>
      <c r="E76" s="16"/>
      <c r="F76" s="16"/>
      <c r="G76" s="16"/>
      <c r="H76" s="11"/>
    </row>
    <row r="77" spans="1:11">
      <c r="A77" s="2"/>
      <c r="B77" s="2"/>
      <c r="C77" s="6"/>
      <c r="D77" s="7"/>
      <c r="E77" s="7"/>
      <c r="F77" s="7"/>
      <c r="G77" s="7"/>
      <c r="H77" s="2"/>
    </row>
    <row r="78" spans="1:11">
      <c r="A78" s="2"/>
      <c r="B78" s="2"/>
      <c r="C78" s="6"/>
      <c r="D78" s="7"/>
      <c r="E78" s="7"/>
      <c r="F78" s="7"/>
      <c r="G78" s="7"/>
      <c r="H78" s="2"/>
    </row>
    <row r="79" spans="1:11">
      <c r="A79" s="2"/>
      <c r="B79" s="2"/>
      <c r="C79" s="6"/>
      <c r="D79" s="7"/>
      <c r="E79" s="7"/>
      <c r="F79" s="7"/>
      <c r="G79" s="7"/>
      <c r="H79" s="2"/>
    </row>
    <row r="80" spans="1:11">
      <c r="A80" s="2"/>
      <c r="B80" s="2"/>
      <c r="C80" s="3"/>
      <c r="D80" s="7"/>
      <c r="E80" s="7"/>
      <c r="F80" s="8"/>
      <c r="G80" s="7"/>
      <c r="H80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MATEJA 2016</cp:lastModifiedBy>
  <dcterms:created xsi:type="dcterms:W3CDTF">2017-11-02T11:31:49Z</dcterms:created>
  <dcterms:modified xsi:type="dcterms:W3CDTF">2019-01-28T13:34:43Z</dcterms:modified>
</cp:coreProperties>
</file>